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E77D54C7-F934-48F8-B2D4-FAB065498E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H28" i="1"/>
  <c r="F32" i="1"/>
  <c r="F28" i="1"/>
  <c r="D13" i="1"/>
  <c r="F23" i="1" l="1"/>
  <c r="F38" i="1" s="1"/>
  <c r="H23" i="1" l="1"/>
  <c r="H38" i="1" s="1"/>
  <c r="H39" i="1" l="1"/>
  <c r="F39" i="1"/>
  <c r="F43" i="1" s="1"/>
  <c r="D20" i="1" l="1"/>
  <c r="H43" i="1" l="1"/>
  <c r="D18" i="1" s="1"/>
  <c r="D19" i="1" s="1"/>
</calcChain>
</file>

<file path=xl/sharedStrings.xml><?xml version="1.0" encoding="utf-8"?>
<sst xmlns="http://schemas.openxmlformats.org/spreadsheetml/2006/main" count="41" uniqueCount="41">
  <si>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</si>
  <si>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</si>
  <si>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</si>
  <si>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</si>
  <si>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</si>
  <si>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</si>
  <si>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</si>
  <si>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</si>
  <si>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</si>
  <si>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</si>
  <si>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</si>
  <si>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</si>
  <si>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</si>
  <si>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</si>
  <si>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</si>
  <si>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</si>
  <si>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</si>
  <si>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Переходящие остатки денежных средств на начало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</si>
  <si>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</si>
  <si>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</si>
  <si>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</si>
  <si>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</si>
  <si>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</si>
  <si>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</si>
  <si>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</si>
  <si>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</si>
  <si>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</si>
  <si>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</si>
  <si>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</si>
  <si>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</si>
  <si>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</si>
  <si>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</si>
  <si>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Тех. Обслуживание  конструктивных элементов</t>
  </si>
  <si>
    <t>Отчет Управляющей компании ООО УК "АРКАДА"</t>
  </si>
  <si>
    <t>Директор ООО УК "АРКАДА"</t>
  </si>
  <si>
    <t>Остаток средств на конец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</si>
  <si>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</si>
  <si>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</si>
  <si>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</si>
  <si>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5. Текущий ремонт:</t>
  </si>
  <si>
    <t>многоквартирному дому по адресу ул. Сосновая, 54  за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</si>
</sst>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6"/>
  <sheetViews>
    <sheetView tabSelected="1" topLeftCell="A10" workbookViewId="0">
      <selection activeCell="D18" sqref="D18:E18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90" t="s">
        <v>0</v>
      </c>
      <c r="B3" s="90"/>
      <c r="C3" s="90"/>
      <c r="D3" s="90"/>
      <c r="E3" s="90"/>
      <c r="F3" s="90"/>
      <c r="G3" s="90"/>
      <c r="H3" s="90"/>
      <c r="I3" s="90"/>
    </row>
    <row r="4" spans="1:9" ht="15.75" x14ac:dyDescent="0.25">
      <c r="A4" s="90" t="s">
        <v>40</v>
      </c>
      <c r="B4" s="90"/>
      <c r="C4" s="90"/>
      <c r="D4" s="90"/>
      <c r="E4" s="90"/>
      <c r="F4" s="90"/>
      <c r="G4" s="90"/>
      <c r="H4" s="90"/>
      <c r="I4" s="90"/>
    </row>
    <row r="6" spans="1:9" x14ac:dyDescent="0.25">
      <c r="A6" s="31" t="s">
        <v>1</v>
      </c>
      <c r="B6" s="91"/>
      <c r="C6" s="91"/>
      <c r="D6" s="32"/>
      <c r="E6" s="31" t="s">
        <v>2</v>
      </c>
      <c r="F6" s="91"/>
      <c r="G6" s="91"/>
      <c r="H6" s="91"/>
      <c r="I6" s="32"/>
    </row>
    <row r="7" spans="1:9" x14ac:dyDescent="0.25">
      <c r="A7" s="92" t="s">
        <v>3</v>
      </c>
      <c r="B7" s="93"/>
      <c r="C7" s="93"/>
      <c r="D7" s="94"/>
      <c r="E7" s="31">
        <v>5025.6000000000004</v>
      </c>
      <c r="F7" s="91"/>
      <c r="G7" s="91"/>
      <c r="H7" s="91"/>
      <c r="I7" s="32"/>
    </row>
    <row r="8" spans="1:9" x14ac:dyDescent="0.25">
      <c r="A8" s="95" t="s">
        <v>4</v>
      </c>
      <c r="B8" s="96"/>
      <c r="C8" s="96"/>
      <c r="D8" s="97"/>
      <c r="E8" s="31">
        <v>0</v>
      </c>
      <c r="F8" s="91"/>
      <c r="G8" s="91"/>
      <c r="H8" s="91"/>
      <c r="I8" s="91"/>
    </row>
    <row r="9" spans="1:9" x14ac:dyDescent="0.25">
      <c r="A9" s="2"/>
      <c r="B9" s="3"/>
      <c r="C9" s="4"/>
      <c r="D9" s="51" t="s">
        <v>5</v>
      </c>
      <c r="E9" s="52"/>
      <c r="F9" s="51"/>
      <c r="G9" s="52"/>
      <c r="H9" s="51"/>
      <c r="I9" s="52"/>
    </row>
    <row r="10" spans="1:9" ht="45" customHeight="1" x14ac:dyDescent="0.25">
      <c r="A10" s="5"/>
      <c r="B10" s="6"/>
      <c r="C10" s="7"/>
      <c r="D10" s="98"/>
      <c r="E10" s="99"/>
      <c r="F10" s="98"/>
      <c r="G10" s="99"/>
      <c r="H10" s="98"/>
      <c r="I10" s="99"/>
    </row>
    <row r="11" spans="1:9" ht="30.75" customHeight="1" x14ac:dyDescent="0.25">
      <c r="A11" s="45" t="s">
        <v>17</v>
      </c>
      <c r="B11" s="46"/>
      <c r="C11" s="47"/>
      <c r="D11" s="31">
        <v>371112.20000000042</v>
      </c>
      <c r="E11" s="32"/>
      <c r="F11" s="88"/>
      <c r="G11" s="89"/>
      <c r="H11" s="31"/>
      <c r="I11" s="32"/>
    </row>
    <row r="12" spans="1:9" x14ac:dyDescent="0.25">
      <c r="A12" s="26" t="s">
        <v>6</v>
      </c>
      <c r="B12" s="27"/>
      <c r="C12" s="28"/>
      <c r="D12" s="29">
        <f>F43</f>
        <v>1643410.56</v>
      </c>
      <c r="E12" s="32"/>
      <c r="F12" s="31"/>
      <c r="G12" s="32"/>
      <c r="H12" s="29"/>
      <c r="I12" s="32"/>
    </row>
    <row r="13" spans="1:9" x14ac:dyDescent="0.25">
      <c r="A13" s="63" t="s">
        <v>7</v>
      </c>
      <c r="B13" s="64"/>
      <c r="C13" s="65"/>
      <c r="D13" s="69">
        <f>1599497.75</f>
        <v>1599497.75</v>
      </c>
      <c r="E13" s="70"/>
      <c r="F13" s="69"/>
      <c r="G13" s="70"/>
      <c r="H13" s="72"/>
      <c r="I13" s="73"/>
    </row>
    <row r="14" spans="1:9" x14ac:dyDescent="0.25">
      <c r="A14" s="66"/>
      <c r="B14" s="67"/>
      <c r="C14" s="68"/>
      <c r="D14" s="71"/>
      <c r="E14" s="59"/>
      <c r="F14" s="71"/>
      <c r="G14" s="59"/>
      <c r="H14" s="60"/>
      <c r="I14" s="61"/>
    </row>
    <row r="15" spans="1:9" x14ac:dyDescent="0.25">
      <c r="A15" s="74" t="s">
        <v>22</v>
      </c>
      <c r="B15" s="75"/>
      <c r="C15" s="76"/>
      <c r="D15" s="72">
        <v>0</v>
      </c>
      <c r="E15" s="73"/>
      <c r="F15" s="82"/>
      <c r="G15" s="83"/>
      <c r="H15" s="72"/>
      <c r="I15" s="73"/>
    </row>
    <row r="16" spans="1:9" x14ac:dyDescent="0.25">
      <c r="A16" s="77"/>
      <c r="B16" s="78"/>
      <c r="C16" s="79"/>
      <c r="D16" s="80"/>
      <c r="E16" s="81"/>
      <c r="F16" s="84"/>
      <c r="G16" s="85"/>
      <c r="H16" s="80"/>
      <c r="I16" s="81"/>
    </row>
    <row r="17" spans="1:9" x14ac:dyDescent="0.25">
      <c r="A17" s="36"/>
      <c r="B17" s="37"/>
      <c r="C17" s="38"/>
      <c r="D17" s="60"/>
      <c r="E17" s="61"/>
      <c r="F17" s="86"/>
      <c r="G17" s="87"/>
      <c r="H17" s="60"/>
      <c r="I17" s="61"/>
    </row>
    <row r="18" spans="1:9" x14ac:dyDescent="0.25">
      <c r="A18" s="26" t="s">
        <v>8</v>
      </c>
      <c r="B18" s="27"/>
      <c r="C18" s="28"/>
      <c r="D18" s="62">
        <f>H43</f>
        <v>1494693.24</v>
      </c>
      <c r="E18" s="44"/>
      <c r="F18" s="43"/>
      <c r="G18" s="44"/>
      <c r="H18" s="29"/>
      <c r="I18" s="32"/>
    </row>
    <row r="19" spans="1:9" x14ac:dyDescent="0.25">
      <c r="A19" s="26" t="s">
        <v>35</v>
      </c>
      <c r="B19" s="27"/>
      <c r="C19" s="28"/>
      <c r="D19" s="29">
        <f>D11+D12+D15-D18</f>
        <v>519829.52000000048</v>
      </c>
      <c r="E19" s="32"/>
      <c r="F19" s="31"/>
      <c r="G19" s="32"/>
      <c r="H19" s="31"/>
      <c r="I19" s="32"/>
    </row>
    <row r="20" spans="1:9" ht="21" customHeight="1" x14ac:dyDescent="0.25">
      <c r="A20" s="45" t="s">
        <v>18</v>
      </c>
      <c r="B20" s="46"/>
      <c r="C20" s="47"/>
      <c r="D20" s="29">
        <f>D12/E7/10</f>
        <v>32.700783190066858</v>
      </c>
      <c r="E20" s="30"/>
      <c r="F20" s="29"/>
      <c r="G20" s="30"/>
      <c r="H20" s="31"/>
      <c r="I20" s="32"/>
    </row>
    <row r="21" spans="1:9" x14ac:dyDescent="0.25">
      <c r="A21" s="48"/>
      <c r="B21" s="49"/>
      <c r="C21" s="49"/>
      <c r="D21" s="49"/>
      <c r="E21" s="50"/>
      <c r="F21" s="51" t="s">
        <v>19</v>
      </c>
      <c r="G21" s="52"/>
      <c r="H21" s="51" t="s">
        <v>20</v>
      </c>
      <c r="I21" s="52"/>
    </row>
    <row r="22" spans="1:9" ht="27.75" customHeight="1" x14ac:dyDescent="0.25">
      <c r="A22" s="48"/>
      <c r="B22" s="49"/>
      <c r="C22" s="49"/>
      <c r="D22" s="49"/>
      <c r="E22" s="50"/>
      <c r="F22" s="53"/>
      <c r="G22" s="54"/>
      <c r="H22" s="53"/>
      <c r="I22" s="54"/>
    </row>
    <row r="23" spans="1:9" x14ac:dyDescent="0.25">
      <c r="A23" s="55" t="s">
        <v>9</v>
      </c>
      <c r="B23" s="56"/>
      <c r="C23" s="56"/>
      <c r="D23" s="56"/>
      <c r="E23" s="57"/>
      <c r="F23" s="23">
        <f>F24+F25+F26+F27+F28+F29+F30+F31+F32</f>
        <v>876302.97</v>
      </c>
      <c r="G23" s="25"/>
      <c r="H23" s="23">
        <f>H24+H25+H26+H27+H28+H29+H30+H31+H32+H33</f>
        <v>742024.24</v>
      </c>
      <c r="I23" s="25"/>
    </row>
    <row r="24" spans="1:9" ht="30" customHeight="1" x14ac:dyDescent="0.25">
      <c r="A24" s="45" t="s">
        <v>10</v>
      </c>
      <c r="B24" s="46"/>
      <c r="C24" s="46"/>
      <c r="D24" s="46"/>
      <c r="E24" s="47"/>
      <c r="F24" s="58">
        <v>99506.880000000005</v>
      </c>
      <c r="G24" s="59"/>
      <c r="H24" s="60">
        <v>32235.439999999999</v>
      </c>
      <c r="I24" s="61"/>
    </row>
    <row r="25" spans="1:9" x14ac:dyDescent="0.25">
      <c r="A25" s="36" t="s">
        <v>32</v>
      </c>
      <c r="B25" s="37"/>
      <c r="C25" s="37"/>
      <c r="D25" s="37"/>
      <c r="E25" s="38"/>
      <c r="F25" s="39">
        <v>113980.61</v>
      </c>
      <c r="G25" s="40"/>
      <c r="H25" s="31">
        <v>59001.75</v>
      </c>
      <c r="I25" s="32"/>
    </row>
    <row r="26" spans="1:9" x14ac:dyDescent="0.25">
      <c r="A26" s="26" t="s">
        <v>11</v>
      </c>
      <c r="B26" s="27"/>
      <c r="C26" s="27"/>
      <c r="D26" s="27"/>
      <c r="E26" s="28"/>
      <c r="F26" s="29">
        <v>47341.15</v>
      </c>
      <c r="G26" s="30"/>
      <c r="H26" s="31">
        <v>55184.63</v>
      </c>
      <c r="I26" s="32"/>
    </row>
    <row r="27" spans="1:9" x14ac:dyDescent="0.25">
      <c r="A27" s="26" t="s">
        <v>16</v>
      </c>
      <c r="B27" s="27"/>
      <c r="C27" s="27"/>
      <c r="D27" s="27"/>
      <c r="E27" s="28"/>
      <c r="F27" s="29">
        <v>49753.440000000002</v>
      </c>
      <c r="G27" s="30"/>
      <c r="H27" s="43">
        <v>5486.52</v>
      </c>
      <c r="I27" s="44"/>
    </row>
    <row r="28" spans="1:9" ht="30" customHeight="1" x14ac:dyDescent="0.25">
      <c r="A28" s="45" t="s">
        <v>38</v>
      </c>
      <c r="B28" s="46"/>
      <c r="C28" s="46"/>
      <c r="D28" s="46"/>
      <c r="E28" s="47"/>
      <c r="F28" s="29">
        <f>224041.25</f>
        <v>224041.25</v>
      </c>
      <c r="G28" s="30"/>
      <c r="H28" s="31">
        <f>229167.36+7700+13386.9+2324+1325</f>
        <v>253903.25999999998</v>
      </c>
      <c r="I28" s="32"/>
    </row>
    <row r="29" spans="1:9" x14ac:dyDescent="0.25">
      <c r="A29" s="26" t="s">
        <v>12</v>
      </c>
      <c r="B29" s="27"/>
      <c r="C29" s="27"/>
      <c r="D29" s="27"/>
      <c r="E29" s="28"/>
      <c r="F29" s="29">
        <v>323548.13</v>
      </c>
      <c r="G29" s="30"/>
      <c r="H29" s="31">
        <v>336212.64</v>
      </c>
      <c r="I29" s="32"/>
    </row>
    <row r="30" spans="1:9" x14ac:dyDescent="0.25">
      <c r="A30" s="10" t="s">
        <v>36</v>
      </c>
      <c r="B30" s="8"/>
      <c r="C30" s="8"/>
      <c r="D30" s="8"/>
      <c r="E30" s="9"/>
      <c r="F30" s="41"/>
      <c r="G30" s="42"/>
      <c r="H30" s="31"/>
      <c r="I30" s="32"/>
    </row>
    <row r="31" spans="1:9" x14ac:dyDescent="0.25">
      <c r="A31" s="26" t="s">
        <v>13</v>
      </c>
      <c r="B31" s="27"/>
      <c r="C31" s="27"/>
      <c r="D31" s="27"/>
      <c r="E31" s="28"/>
      <c r="F31" s="29"/>
      <c r="G31" s="30"/>
      <c r="H31" s="31"/>
      <c r="I31" s="32"/>
    </row>
    <row r="32" spans="1:9" x14ac:dyDescent="0.25">
      <c r="A32" s="26" t="s">
        <v>23</v>
      </c>
      <c r="B32" s="27"/>
      <c r="C32" s="27"/>
      <c r="D32" s="27"/>
      <c r="E32" s="28"/>
      <c r="F32" s="29">
        <f>24122.88-5991.37</f>
        <v>18131.510000000002</v>
      </c>
      <c r="G32" s="30"/>
      <c r="H32" s="31"/>
      <c r="I32" s="32"/>
    </row>
    <row r="33" spans="1:10" x14ac:dyDescent="0.25">
      <c r="A33" s="10" t="s">
        <v>37</v>
      </c>
      <c r="B33" s="8"/>
      <c r="C33" s="8"/>
      <c r="D33" s="8"/>
      <c r="E33" s="9"/>
      <c r="F33" s="17"/>
      <c r="G33" s="18"/>
      <c r="H33" s="31"/>
      <c r="I33" s="32"/>
    </row>
    <row r="34" spans="1:10" x14ac:dyDescent="0.25">
      <c r="A34" s="20" t="s">
        <v>26</v>
      </c>
      <c r="B34" s="21"/>
      <c r="C34" s="21"/>
      <c r="D34" s="21"/>
      <c r="E34" s="22"/>
      <c r="F34" s="23">
        <v>253591.78</v>
      </c>
      <c r="G34" s="25"/>
      <c r="H34" s="33">
        <v>278619.24</v>
      </c>
      <c r="I34" s="24"/>
    </row>
    <row r="35" spans="1:10" x14ac:dyDescent="0.25">
      <c r="A35" s="20" t="s">
        <v>24</v>
      </c>
      <c r="B35" s="21"/>
      <c r="C35" s="21"/>
      <c r="D35" s="21"/>
      <c r="E35" s="22"/>
      <c r="F35" s="23"/>
      <c r="G35" s="25"/>
      <c r="H35" s="23"/>
      <c r="I35" s="25"/>
    </row>
    <row r="36" spans="1:10" x14ac:dyDescent="0.25">
      <c r="A36" s="20" t="s">
        <v>25</v>
      </c>
      <c r="B36" s="21"/>
      <c r="C36" s="21"/>
      <c r="D36" s="21"/>
      <c r="E36" s="22"/>
      <c r="F36" s="23">
        <v>418230.43</v>
      </c>
      <c r="G36" s="25"/>
      <c r="H36" s="34">
        <v>371815.6</v>
      </c>
      <c r="I36" s="35"/>
    </row>
    <row r="37" spans="1:10" x14ac:dyDescent="0.25">
      <c r="A37" s="11" t="s">
        <v>39</v>
      </c>
      <c r="B37" s="12"/>
      <c r="C37" s="12"/>
      <c r="D37" s="12"/>
      <c r="E37" s="13"/>
      <c r="F37" s="23">
        <v>95285.38</v>
      </c>
      <c r="G37" s="25"/>
      <c r="H37" s="34">
        <v>102234.16</v>
      </c>
      <c r="I37" s="35"/>
      <c r="J37" s="19"/>
    </row>
    <row r="38" spans="1:10" x14ac:dyDescent="0.25">
      <c r="A38" s="20" t="s">
        <v>27</v>
      </c>
      <c r="B38" s="21"/>
      <c r="C38" s="21"/>
      <c r="D38" s="21"/>
      <c r="E38" s="22"/>
      <c r="F38" s="23">
        <f>F23+F34+F35+F36+F37</f>
        <v>1643410.56</v>
      </c>
      <c r="G38" s="24"/>
      <c r="H38" s="23">
        <f>H23+H34+H35+H36+H37</f>
        <v>1494693.24</v>
      </c>
      <c r="I38" s="24"/>
    </row>
    <row r="39" spans="1:10" x14ac:dyDescent="0.25">
      <c r="A39" s="11" t="s">
        <v>28</v>
      </c>
      <c r="B39" s="12"/>
      <c r="C39" s="12"/>
      <c r="D39" s="12"/>
      <c r="E39" s="13"/>
      <c r="F39" s="23">
        <f>F40+F41+F42</f>
        <v>0</v>
      </c>
      <c r="G39" s="25"/>
      <c r="H39" s="23">
        <f>H40+H41+H42</f>
        <v>0</v>
      </c>
      <c r="I39" s="25"/>
    </row>
    <row r="40" spans="1:10" x14ac:dyDescent="0.25">
      <c r="A40" s="14" t="s">
        <v>29</v>
      </c>
      <c r="B40" s="15"/>
      <c r="C40" s="15"/>
      <c r="D40" s="15"/>
      <c r="E40" s="16"/>
      <c r="F40" s="23"/>
      <c r="G40" s="25"/>
      <c r="H40" s="23"/>
      <c r="I40" s="25"/>
    </row>
    <row r="41" spans="1:10" x14ac:dyDescent="0.25">
      <c r="A41" s="14" t="s">
        <v>30</v>
      </c>
      <c r="B41" s="15"/>
      <c r="C41" s="15"/>
      <c r="D41" s="15"/>
      <c r="E41" s="16"/>
      <c r="F41" s="23"/>
      <c r="G41" s="25"/>
      <c r="H41" s="23"/>
      <c r="I41" s="25"/>
    </row>
    <row r="42" spans="1:10" x14ac:dyDescent="0.25">
      <c r="A42" s="100" t="s">
        <v>31</v>
      </c>
      <c r="B42" s="101"/>
      <c r="C42" s="101"/>
      <c r="D42" s="101"/>
      <c r="E42" s="102"/>
      <c r="F42" s="23"/>
      <c r="G42" s="25"/>
      <c r="H42" s="23"/>
      <c r="I42" s="25"/>
    </row>
    <row r="43" spans="1:10" x14ac:dyDescent="0.25">
      <c r="A43" s="20" t="s">
        <v>21</v>
      </c>
      <c r="B43" s="21"/>
      <c r="C43" s="21"/>
      <c r="D43" s="21"/>
      <c r="E43" s="22"/>
      <c r="F43" s="23">
        <f>F38+F39</f>
        <v>1643410.56</v>
      </c>
      <c r="G43" s="24"/>
      <c r="H43" s="23">
        <f>H38+H39</f>
        <v>1494693.24</v>
      </c>
      <c r="I43" s="24"/>
    </row>
    <row r="44" spans="1:10" x14ac:dyDescent="0.25">
      <c r="A44" s="20"/>
      <c r="B44" s="21"/>
      <c r="C44" s="21"/>
      <c r="D44" s="21"/>
      <c r="E44" s="22"/>
      <c r="F44" s="33"/>
      <c r="G44" s="24"/>
      <c r="H44" s="31"/>
      <c r="I44" s="32"/>
    </row>
    <row r="46" spans="1:10" x14ac:dyDescent="0.25">
      <c r="A46" t="s">
        <v>34</v>
      </c>
      <c r="F46" t="s">
        <v>15</v>
      </c>
      <c r="H46" t="s">
        <v>14</v>
      </c>
    </row>
  </sheetData>
  <mergeCells count="101"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F37:G37"/>
    <mergeCell ref="H37:I37"/>
    <mergeCell ref="A25:E25"/>
    <mergeCell ref="F25:G25"/>
    <mergeCell ref="H25:I25"/>
    <mergeCell ref="F30:G30"/>
    <mergeCell ref="H30:I30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A36:E36"/>
    <mergeCell ref="F36:G36"/>
    <mergeCell ref="H36:I36"/>
    <mergeCell ref="A32:E32"/>
    <mergeCell ref="F32:G32"/>
    <mergeCell ref="H32:I32"/>
    <mergeCell ref="A35:E35"/>
    <mergeCell ref="F35:G35"/>
    <mergeCell ref="H35:I35"/>
    <mergeCell ref="H31:I31"/>
    <mergeCell ref="A34:E34"/>
    <mergeCell ref="F34:G34"/>
    <mergeCell ref="H34:I34"/>
    <mergeCell ref="H33:I33"/>
    <mergeCell ref="A38:E38"/>
    <mergeCell ref="F38:G38"/>
    <mergeCell ref="H38:I38"/>
    <mergeCell ref="F41:G41"/>
    <mergeCell ref="H41:I41"/>
    <mergeCell ref="F39:G39"/>
    <mergeCell ref="H39:I39"/>
    <mergeCell ref="F40:G40"/>
    <mergeCell ref="H40:I40"/>
  </mergeCell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2025-02-24T09:44:38Z</dcterms:modified>
</cp:coreProperties>
</file>