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52AA428-0BB5-45DA-BD9E-DDC04686F4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3" i="1"/>
  <c r="F28" i="1"/>
  <c r="H23" i="1" l="1"/>
  <c r="H35" i="1" l="1"/>
  <c r="H36" i="1" l="1"/>
  <c r="F36" i="1"/>
  <c r="H40" i="1" l="1"/>
  <c r="D18" i="1" s="1"/>
  <c r="F23" i="1"/>
  <c r="F35" i="1" s="1"/>
  <c r="F40" i="1" s="1"/>
  <c r="D12" i="1" s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<sst xmlns="http://schemas.openxmlformats.org/spreadsheetml/2006/main" count="37" uniqueCount="37">
  <si>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</si>
  <si>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</si>
  <si>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</si>
  <si>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</si>
  <si>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</si>
  <si>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</si>
  <si>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</si>
  <si>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</si>
  <si>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</si>
  <si>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</si>
  <si>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</si>
  <si>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</si>
  <si>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</si>
  <si>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</si>
  <si>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</si>
  <si>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</si>
  <si>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</si>
  <si>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</si>
  <si>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</si>
  <si>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</si>
  <si>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</si>
  <si>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</si>
  <si>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</si>
  <si>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</si>
  <si>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</si>
  <si>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</si>
  <si>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</si>
  <si>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</si>
  <si>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</si>
  <si>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</si>
  <si>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</si>
  <si>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</si>
  <si>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</si>
  <si>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</si>
  <si>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</si>
  <si>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</si>
  <si>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 Чередниченко 11/1  за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</si>
</sst>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D19" sqref="D19:E19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</row>
    <row r="4" spans="1:9" ht="15.75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</row>
    <row r="6" spans="1:9" x14ac:dyDescent="0.25">
      <c r="A6" s="26" t="s">
        <v>1</v>
      </c>
      <c r="B6" s="31"/>
      <c r="C6" s="31"/>
      <c r="D6" s="27"/>
      <c r="E6" s="26" t="s">
        <v>2</v>
      </c>
      <c r="F6" s="31"/>
      <c r="G6" s="31"/>
      <c r="H6" s="31"/>
      <c r="I6" s="27"/>
    </row>
    <row r="7" spans="1:9" x14ac:dyDescent="0.25">
      <c r="A7" s="32" t="s">
        <v>3</v>
      </c>
      <c r="B7" s="33"/>
      <c r="C7" s="33"/>
      <c r="D7" s="34"/>
      <c r="E7" s="26">
        <v>1590.3</v>
      </c>
      <c r="F7" s="31"/>
      <c r="G7" s="31"/>
      <c r="H7" s="31"/>
      <c r="I7" s="27"/>
    </row>
    <row r="8" spans="1:9" x14ac:dyDescent="0.25">
      <c r="A8" s="35" t="s">
        <v>4</v>
      </c>
      <c r="B8" s="36"/>
      <c r="C8" s="36"/>
      <c r="D8" s="37"/>
      <c r="E8" s="26">
        <v>0</v>
      </c>
      <c r="F8" s="31"/>
      <c r="G8" s="31"/>
      <c r="H8" s="31"/>
      <c r="I8" s="31"/>
    </row>
    <row r="9" spans="1:9" x14ac:dyDescent="0.25">
      <c r="A9" s="2"/>
      <c r="B9" s="3"/>
      <c r="C9" s="4"/>
      <c r="D9" s="38" t="s">
        <v>5</v>
      </c>
      <c r="E9" s="39"/>
      <c r="F9" s="38"/>
      <c r="G9" s="39"/>
      <c r="H9" s="38"/>
      <c r="I9" s="39"/>
    </row>
    <row r="10" spans="1:9" ht="45" customHeight="1" x14ac:dyDescent="0.25">
      <c r="A10" s="5"/>
      <c r="B10" s="6"/>
      <c r="C10" s="7"/>
      <c r="D10" s="40"/>
      <c r="E10" s="41"/>
      <c r="F10" s="40"/>
      <c r="G10" s="41"/>
      <c r="H10" s="40"/>
      <c r="I10" s="41"/>
    </row>
    <row r="11" spans="1:9" ht="30.75" customHeight="1" x14ac:dyDescent="0.25">
      <c r="A11" s="23" t="s">
        <v>18</v>
      </c>
      <c r="B11" s="24"/>
      <c r="C11" s="25"/>
      <c r="D11" s="26">
        <v>-222558.23000000004</v>
      </c>
      <c r="E11" s="27"/>
      <c r="F11" s="28"/>
      <c r="G11" s="29"/>
      <c r="H11" s="26"/>
      <c r="I11" s="27"/>
    </row>
    <row r="12" spans="1:9" x14ac:dyDescent="0.25">
      <c r="A12" s="42" t="s">
        <v>6</v>
      </c>
      <c r="B12" s="43"/>
      <c r="C12" s="44"/>
      <c r="D12" s="45">
        <f>F40</f>
        <v>315231.84000000003</v>
      </c>
      <c r="E12" s="27"/>
      <c r="F12" s="26"/>
      <c r="G12" s="27"/>
      <c r="H12" s="26"/>
      <c r="I12" s="27"/>
    </row>
    <row r="13" spans="1:9" x14ac:dyDescent="0.25">
      <c r="A13" s="46" t="s">
        <v>7</v>
      </c>
      <c r="B13" s="47"/>
      <c r="C13" s="48"/>
      <c r="D13" s="52">
        <v>279733.3</v>
      </c>
      <c r="E13" s="53"/>
      <c r="F13" s="52"/>
      <c r="G13" s="53"/>
      <c r="H13" s="52"/>
      <c r="I13" s="53"/>
    </row>
    <row r="14" spans="1:9" x14ac:dyDescent="0.25">
      <c r="A14" s="49"/>
      <c r="B14" s="50"/>
      <c r="C14" s="51"/>
      <c r="D14" s="54"/>
      <c r="E14" s="55"/>
      <c r="F14" s="54"/>
      <c r="G14" s="55"/>
      <c r="H14" s="54"/>
      <c r="I14" s="55"/>
    </row>
    <row r="15" spans="1:9" x14ac:dyDescent="0.25">
      <c r="A15" s="56" t="s">
        <v>14</v>
      </c>
      <c r="B15" s="57"/>
      <c r="C15" s="58"/>
      <c r="D15" s="52"/>
      <c r="E15" s="53"/>
      <c r="F15" s="67"/>
      <c r="G15" s="68"/>
      <c r="H15" s="52"/>
      <c r="I15" s="53"/>
    </row>
    <row r="16" spans="1:9" x14ac:dyDescent="0.25">
      <c r="A16" s="59"/>
      <c r="B16" s="60"/>
      <c r="C16" s="61"/>
      <c r="D16" s="65"/>
      <c r="E16" s="66"/>
      <c r="F16" s="69"/>
      <c r="G16" s="70"/>
      <c r="H16" s="65"/>
      <c r="I16" s="66"/>
    </row>
    <row r="17" spans="1:9" x14ac:dyDescent="0.25">
      <c r="A17" s="62"/>
      <c r="B17" s="63"/>
      <c r="C17" s="64"/>
      <c r="D17" s="54"/>
      <c r="E17" s="55"/>
      <c r="F17" s="71"/>
      <c r="G17" s="72"/>
      <c r="H17" s="54"/>
      <c r="I17" s="55"/>
    </row>
    <row r="18" spans="1:9" x14ac:dyDescent="0.25">
      <c r="A18" s="42" t="s">
        <v>8</v>
      </c>
      <c r="B18" s="43"/>
      <c r="C18" s="44"/>
      <c r="D18" s="73">
        <f>H40</f>
        <v>334022.54000000004</v>
      </c>
      <c r="E18" s="74"/>
      <c r="F18" s="75"/>
      <c r="G18" s="74"/>
      <c r="H18" s="26"/>
      <c r="I18" s="27"/>
    </row>
    <row r="19" spans="1:9" x14ac:dyDescent="0.25">
      <c r="A19" s="42" t="s">
        <v>19</v>
      </c>
      <c r="B19" s="43"/>
      <c r="C19" s="44"/>
      <c r="D19" s="75">
        <f>D11+D12+D15-D18</f>
        <v>-241348.93000000005</v>
      </c>
      <c r="E19" s="74"/>
      <c r="F19" s="26"/>
      <c r="G19" s="27"/>
      <c r="H19" s="26"/>
      <c r="I19" s="27"/>
    </row>
    <row r="20" spans="1:9" ht="21" customHeight="1" x14ac:dyDescent="0.25">
      <c r="A20" s="23" t="s">
        <v>20</v>
      </c>
      <c r="B20" s="24"/>
      <c r="C20" s="25"/>
      <c r="D20" s="45">
        <f>D12/(E7+E8)/12</f>
        <v>16.518468213544615</v>
      </c>
      <c r="E20" s="76"/>
      <c r="F20" s="45"/>
      <c r="G20" s="76"/>
      <c r="H20" s="26"/>
      <c r="I20" s="27"/>
    </row>
    <row r="21" spans="1:9" x14ac:dyDescent="0.25">
      <c r="A21" s="77"/>
      <c r="B21" s="78"/>
      <c r="C21" s="78"/>
      <c r="D21" s="78"/>
      <c r="E21" s="79"/>
      <c r="F21" s="38" t="s">
        <v>21</v>
      </c>
      <c r="G21" s="39"/>
      <c r="H21" s="38" t="s">
        <v>22</v>
      </c>
      <c r="I21" s="39"/>
    </row>
    <row r="22" spans="1:9" ht="27.75" customHeight="1" x14ac:dyDescent="0.25">
      <c r="A22" s="77"/>
      <c r="B22" s="78"/>
      <c r="C22" s="78"/>
      <c r="D22" s="78"/>
      <c r="E22" s="79"/>
      <c r="F22" s="80"/>
      <c r="G22" s="81"/>
      <c r="H22" s="80"/>
      <c r="I22" s="81"/>
    </row>
    <row r="23" spans="1:9" x14ac:dyDescent="0.25">
      <c r="A23" s="82" t="s">
        <v>9</v>
      </c>
      <c r="B23" s="83"/>
      <c r="C23" s="83"/>
      <c r="D23" s="83"/>
      <c r="E23" s="84"/>
      <c r="F23" s="85">
        <f>F24+F25+F26+F27+F28+F29+F30+F31</f>
        <v>210973.35</v>
      </c>
      <c r="G23" s="86"/>
      <c r="H23" s="85">
        <f>H24+H25+H26+H27+H28+H29+H30+H31</f>
        <v>232243.39</v>
      </c>
      <c r="I23" s="86"/>
    </row>
    <row r="24" spans="1:9" x14ac:dyDescent="0.25">
      <c r="A24" s="23" t="s">
        <v>24</v>
      </c>
      <c r="B24" s="24"/>
      <c r="C24" s="24"/>
      <c r="D24" s="24"/>
      <c r="E24" s="25"/>
      <c r="F24" s="87">
        <v>21902.47</v>
      </c>
      <c r="G24" s="88"/>
      <c r="H24" s="54">
        <v>38970.69</v>
      </c>
      <c r="I24" s="55"/>
    </row>
    <row r="25" spans="1:9" x14ac:dyDescent="0.25">
      <c r="A25" s="62" t="s">
        <v>25</v>
      </c>
      <c r="B25" s="63"/>
      <c r="C25" s="63"/>
      <c r="D25" s="63"/>
      <c r="E25" s="64"/>
      <c r="F25" s="45">
        <v>14328.72</v>
      </c>
      <c r="G25" s="76"/>
      <c r="H25" s="26">
        <v>14603.9</v>
      </c>
      <c r="I25" s="27"/>
    </row>
    <row r="26" spans="1:9" x14ac:dyDescent="0.25">
      <c r="A26" s="42" t="s">
        <v>10</v>
      </c>
      <c r="B26" s="43"/>
      <c r="C26" s="43"/>
      <c r="D26" s="43"/>
      <c r="E26" s="44"/>
      <c r="F26" s="45">
        <v>12145.3</v>
      </c>
      <c r="G26" s="76"/>
      <c r="H26" s="26">
        <v>15841.68</v>
      </c>
      <c r="I26" s="27"/>
    </row>
    <row r="27" spans="1:9" x14ac:dyDescent="0.25">
      <c r="A27" s="42" t="s">
        <v>15</v>
      </c>
      <c r="B27" s="43"/>
      <c r="C27" s="43"/>
      <c r="D27" s="43"/>
      <c r="E27" s="44"/>
      <c r="F27" s="45">
        <v>8119.61</v>
      </c>
      <c r="G27" s="76"/>
      <c r="H27" s="75">
        <v>841.7</v>
      </c>
      <c r="I27" s="74"/>
    </row>
    <row r="28" spans="1:9" ht="30" customHeight="1" x14ac:dyDescent="0.25">
      <c r="A28" s="23" t="s">
        <v>35</v>
      </c>
      <c r="B28" s="24"/>
      <c r="C28" s="24"/>
      <c r="D28" s="24"/>
      <c r="E28" s="25"/>
      <c r="F28" s="45">
        <f>53835.05+2115.19</f>
        <v>55950.240000000005</v>
      </c>
      <c r="G28" s="76"/>
      <c r="H28" s="26">
        <f>50696.4+5605+7157</f>
        <v>63458.400000000001</v>
      </c>
      <c r="I28" s="27"/>
    </row>
    <row r="29" spans="1:9" x14ac:dyDescent="0.25">
      <c r="A29" s="42" t="s">
        <v>11</v>
      </c>
      <c r="B29" s="43"/>
      <c r="C29" s="43"/>
      <c r="D29" s="43"/>
      <c r="E29" s="44"/>
      <c r="F29" s="45">
        <v>98527.01</v>
      </c>
      <c r="G29" s="76"/>
      <c r="H29" s="26">
        <v>98527.02</v>
      </c>
      <c r="I29" s="27"/>
    </row>
    <row r="30" spans="1:9" x14ac:dyDescent="0.25">
      <c r="A30" s="8" t="s">
        <v>16</v>
      </c>
      <c r="B30" s="9"/>
      <c r="C30" s="9"/>
      <c r="D30" s="9"/>
      <c r="E30" s="10"/>
      <c r="F30" s="94"/>
      <c r="G30" s="95"/>
      <c r="H30" s="26"/>
      <c r="I30" s="27"/>
    </row>
    <row r="31" spans="1:9" x14ac:dyDescent="0.25">
      <c r="A31" s="42" t="s">
        <v>32</v>
      </c>
      <c r="B31" s="43"/>
      <c r="C31" s="43"/>
      <c r="D31" s="43"/>
      <c r="E31" s="44"/>
      <c r="F31" s="45"/>
      <c r="G31" s="76"/>
      <c r="H31" s="26"/>
      <c r="I31" s="27"/>
    </row>
    <row r="32" spans="1:9" x14ac:dyDescent="0.25">
      <c r="A32" s="89" t="s">
        <v>12</v>
      </c>
      <c r="B32" s="90"/>
      <c r="C32" s="90"/>
      <c r="D32" s="90"/>
      <c r="E32" s="91"/>
      <c r="F32" s="85">
        <v>63046.37</v>
      </c>
      <c r="G32" s="86"/>
      <c r="H32" s="92">
        <v>63046.38</v>
      </c>
      <c r="I32" s="93"/>
    </row>
    <row r="33" spans="1:10" x14ac:dyDescent="0.25">
      <c r="A33" s="89" t="s">
        <v>13</v>
      </c>
      <c r="B33" s="90"/>
      <c r="C33" s="90"/>
      <c r="D33" s="90"/>
      <c r="E33" s="91"/>
      <c r="F33" s="85">
        <f>41212.13-0.01</f>
        <v>41212.119999999995</v>
      </c>
      <c r="G33" s="86"/>
      <c r="H33" s="92">
        <v>38732.769999999997</v>
      </c>
      <c r="I33" s="93"/>
    </row>
    <row r="34" spans="1:10" x14ac:dyDescent="0.25">
      <c r="A34" s="89" t="s">
        <v>17</v>
      </c>
      <c r="B34" s="90"/>
      <c r="C34" s="90"/>
      <c r="D34" s="90"/>
      <c r="E34" s="91"/>
      <c r="F34" s="85"/>
      <c r="G34" s="86"/>
      <c r="H34" s="85"/>
      <c r="I34" s="86"/>
    </row>
    <row r="35" spans="1:10" x14ac:dyDescent="0.25">
      <c r="A35" s="89" t="s">
        <v>26</v>
      </c>
      <c r="B35" s="90"/>
      <c r="C35" s="90"/>
      <c r="D35" s="90"/>
      <c r="E35" s="91"/>
      <c r="F35" s="85">
        <f>F23+F32+F33+F34</f>
        <v>315231.84000000003</v>
      </c>
      <c r="G35" s="86"/>
      <c r="H35" s="85">
        <f>H33+H32+H23</f>
        <v>334022.54000000004</v>
      </c>
      <c r="I35" s="86"/>
      <c r="J35" s="11"/>
    </row>
    <row r="36" spans="1:10" x14ac:dyDescent="0.25">
      <c r="A36" s="12" t="s">
        <v>27</v>
      </c>
      <c r="B36" s="13"/>
      <c r="C36" s="13"/>
      <c r="D36" s="13"/>
      <c r="E36" s="14"/>
      <c r="F36" s="85">
        <f>F37+F38+F39</f>
        <v>0</v>
      </c>
      <c r="G36" s="86"/>
      <c r="H36" s="85">
        <f>H37+H38+H39</f>
        <v>0</v>
      </c>
      <c r="I36" s="86"/>
    </row>
    <row r="37" spans="1:10" x14ac:dyDescent="0.25">
      <c r="A37" s="15" t="s">
        <v>28</v>
      </c>
      <c r="B37" s="16"/>
      <c r="C37" s="16"/>
      <c r="D37" s="16"/>
      <c r="E37" s="17"/>
      <c r="F37" s="96"/>
      <c r="G37" s="97"/>
      <c r="H37" s="96"/>
      <c r="I37" s="97"/>
    </row>
    <row r="38" spans="1:10" x14ac:dyDescent="0.25">
      <c r="A38" s="15" t="s">
        <v>29</v>
      </c>
      <c r="B38" s="16"/>
      <c r="C38" s="16"/>
      <c r="D38" s="16"/>
      <c r="E38" s="17"/>
      <c r="F38" s="96"/>
      <c r="G38" s="97"/>
      <c r="H38" s="96"/>
      <c r="I38" s="97"/>
    </row>
    <row r="39" spans="1:10" x14ac:dyDescent="0.25">
      <c r="A39" s="98" t="s">
        <v>30</v>
      </c>
      <c r="B39" s="99"/>
      <c r="C39" s="99"/>
      <c r="D39" s="99"/>
      <c r="E39" s="100"/>
      <c r="F39" s="96"/>
      <c r="G39" s="97"/>
      <c r="H39" s="96"/>
      <c r="I39" s="97"/>
    </row>
    <row r="40" spans="1:10" x14ac:dyDescent="0.25">
      <c r="A40" s="89" t="s">
        <v>23</v>
      </c>
      <c r="B40" s="90"/>
      <c r="C40" s="90"/>
      <c r="D40" s="90"/>
      <c r="E40" s="91"/>
      <c r="F40" s="85">
        <f>F35+F36</f>
        <v>315231.84000000003</v>
      </c>
      <c r="G40" s="93"/>
      <c r="H40" s="85">
        <f>H35+H36</f>
        <v>334022.54000000004</v>
      </c>
      <c r="I40" s="93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F30:G30"/>
    <mergeCell ref="H30:I30"/>
    <mergeCell ref="F38:G38"/>
    <mergeCell ref="H38:I38"/>
    <mergeCell ref="F36:G36"/>
    <mergeCell ref="H36:I36"/>
    <mergeCell ref="F37:G37"/>
    <mergeCell ref="H37:I37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2025-02-17T06:59:10Z</dcterms:modified>
</cp:coreProperties>
</file>