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М.Расковой\"/>
    </mc:Choice>
  </mc:AlternateContent>
  <xr:revisionPtr revIDLastSave="0" documentId="13_ncr:1_{8CDD0B83-A884-42AF-B0F5-9F64B035FF6B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C36" i="2"/>
  <c r="D61" i="1"/>
  <c r="C61" i="1"/>
  <c r="D16" i="6"/>
  <c r="C32" i="2"/>
  <c r="D56" i="1"/>
  <c r="C56" i="1"/>
  <c r="D14" i="6"/>
  <c r="C29" i="2"/>
  <c r="C52" i="1"/>
  <c r="C46" i="1"/>
  <c r="D12" i="9"/>
  <c r="D12" i="6"/>
  <c r="C40" i="1"/>
  <c r="D10" i="6"/>
  <c r="C10" i="6"/>
  <c r="H12" i="5"/>
  <c r="C36" i="1"/>
  <c r="D10" i="9"/>
  <c r="C31" i="1"/>
  <c r="D8" i="9"/>
  <c r="C8" i="9"/>
  <c r="C26" i="1"/>
  <c r="D8" i="3"/>
  <c r="D6" i="6"/>
  <c r="C21" i="1"/>
  <c r="D8" i="5" l="1"/>
  <c r="D6" i="3"/>
  <c r="C17" i="1"/>
  <c r="C11" i="2"/>
  <c r="C12" i="1"/>
  <c r="B8" i="5" l="1"/>
  <c r="D6" i="2"/>
  <c r="D11" i="2" s="1"/>
  <c r="D13" i="2" s="1"/>
  <c r="D15" i="2" s="1"/>
  <c r="D17" i="2" s="1"/>
  <c r="D19" i="2" s="1"/>
  <c r="D21" i="2" s="1"/>
  <c r="D23" i="2" s="1"/>
  <c r="D25" i="2" s="1"/>
  <c r="D29" i="2" s="1"/>
  <c r="D32" i="2" s="1"/>
  <c r="D36" i="2" s="1"/>
  <c r="C8" i="1" l="1"/>
  <c r="D8" i="1" s="1"/>
  <c r="D12" i="1" s="1"/>
  <c r="D17" i="1" s="1"/>
  <c r="D21" i="1" s="1"/>
  <c r="D26" i="1" s="1"/>
  <c r="D31" i="1" s="1"/>
  <c r="D36" i="1" s="1"/>
  <c r="D40" i="1" s="1"/>
  <c r="D46" i="1" s="1"/>
  <c r="D52" i="1" s="1"/>
  <c r="B15" i="5" l="1"/>
  <c r="B9" i="5"/>
  <c r="E15" i="5" l="1"/>
  <c r="E4" i="5"/>
  <c r="M4" i="5"/>
  <c r="L4" i="5"/>
  <c r="K4" i="5"/>
  <c r="J4" i="5"/>
  <c r="I4" i="5"/>
  <c r="H4" i="5"/>
  <c r="G4" i="5"/>
  <c r="F4" i="5"/>
  <c r="D4" i="5"/>
  <c r="C4" i="5"/>
  <c r="B4" i="5"/>
  <c r="M9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L9" i="5"/>
  <c r="K9" i="5"/>
  <c r="J9" i="5"/>
  <c r="I9" i="5"/>
  <c r="H9" i="5"/>
  <c r="G9" i="5"/>
  <c r="F9" i="5"/>
  <c r="E9" i="5"/>
  <c r="D9" i="5"/>
  <c r="C9" i="5"/>
  <c r="M15" i="5"/>
  <c r="K15" i="5"/>
  <c r="J15" i="5"/>
  <c r="I15" i="5"/>
  <c r="H15" i="5"/>
  <c r="G15" i="5"/>
  <c r="F15" i="5"/>
  <c r="D15" i="5"/>
  <c r="C15" i="5"/>
  <c r="K25" i="5" l="1"/>
  <c r="B25" i="5"/>
  <c r="L25" i="5"/>
  <c r="H25" i="5"/>
  <c r="G25" i="5"/>
  <c r="J25" i="5"/>
  <c r="I25" i="5"/>
  <c r="M25" i="5"/>
  <c r="F25" i="5"/>
  <c r="E25" i="5"/>
  <c r="D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<sst xmlns="http://schemas.openxmlformats.org/spreadsheetml/2006/main" count="208" uniqueCount="101">
  <si>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</si>
  <si>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</si>
  <si>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</si>
  <si>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</si>
  <si>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</si>
  <si>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</si>
  <si>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</si>
  <si>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</si>
  <si>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</si>
  <si>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</si>
  <si>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</si>
  <si>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</si>
  <si>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</si>
  <si>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</si>
  <si>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</si>
  <si>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</si>
  <si>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</si>
  <si>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</si>
  <si>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</si>
  <si>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</si>
  <si>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</si>
  <si>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</si>
  <si>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</si>
  <si>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</si>
  <si>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</si>
  <si>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</si>
  <si>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</si>
  <si>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</si>
  <si>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</si>
  <si>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</si>
  <si>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</si>
  <si>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</si>
  <si>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</si>
  <si>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</si>
  <si>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</si>
  <si>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</si>
  <si>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</si>
  <si>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</si>
  <si>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</si>
  <si>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</si>
  <si>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</si>
  <si>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</si>
  <si>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</si>
  <si>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</si>
  <si>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</si>
  <si>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</si>
  <si>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</si>
  <si>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</si>
  <si>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</si>
  <si>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</si>
  <si>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</si>
  <si>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М.Расковой,87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</si>
  <si>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</si>
  <si>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</si>
  <si>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</si>
  <si>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</si>
  <si>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</si>
  <si>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</si>
  <si>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</si>
  <si>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Техническое обслуживание домофонов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</si>
  <si>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</si>
  <si>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</si>
  <si>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Техническое обслуживание ОДПУ тепловой энергии</t>
  </si>
  <si>
    <t>Итого за январь</t>
  </si>
  <si>
    <t>Лицевой счет. Сводный расчет  2023г</t>
  </si>
  <si>
    <t>Лицевой счёт  2023г</t>
  </si>
  <si>
    <t>Лицевой счёт 2023г</t>
  </si>
  <si>
    <t>Итого за февраль</t>
  </si>
  <si>
    <t>Ремонт подъездной двери Подъезд №3</t>
  </si>
  <si>
    <t>Очистка крыши от снега (Головчанский)</t>
  </si>
  <si>
    <t>Отключение подъездного отопления</t>
  </si>
  <si>
    <t>Итого за март</t>
  </si>
  <si>
    <t>Установка межтамбурной двери</t>
  </si>
  <si>
    <t>Итого за апрель</t>
  </si>
  <si>
    <t>Замена светодиодных ламп в подъездах 3 шт</t>
  </si>
  <si>
    <t>Демонтаж и установка дефлектора вентиляции</t>
  </si>
  <si>
    <t>Отключение отопления</t>
  </si>
  <si>
    <t xml:space="preserve">Итого за май </t>
  </si>
  <si>
    <t xml:space="preserve">Покраска скамеек </t>
  </si>
  <si>
    <t>Покраска бордюр на придомовой территории</t>
  </si>
  <si>
    <t>Вывод воды для полива</t>
  </si>
  <si>
    <t>Итого за июнь</t>
  </si>
  <si>
    <t>Скос травы на придомовой территории</t>
  </si>
  <si>
    <t>Промывка и опрессовка системы отопления</t>
  </si>
  <si>
    <t>Итого за июль</t>
  </si>
  <si>
    <t>Замена прожектора Подъезд №1</t>
  </si>
  <si>
    <t>Автовышка 1 час</t>
  </si>
  <si>
    <t>Итого за август</t>
  </si>
  <si>
    <t>Ревизия ВРУ</t>
  </si>
  <si>
    <t>Вывод воды для уборщицы Подвал №2</t>
  </si>
  <si>
    <t>Прочистка канализации Подъезд №3</t>
  </si>
  <si>
    <t>Итого за сентябрь</t>
  </si>
  <si>
    <t>Прочистка канализации в подвале</t>
  </si>
  <si>
    <t>Обработка подвала гипохлоридом</t>
  </si>
  <si>
    <t>Итого за октябрь</t>
  </si>
  <si>
    <t xml:space="preserve">Установка навесного замка на пункт теплового учета </t>
  </si>
  <si>
    <t>Итого за ноябрь</t>
  </si>
  <si>
    <t>Замена светильника</t>
  </si>
  <si>
    <t>Прочистка фильтров на отоплении в подвале</t>
  </si>
  <si>
    <t>Итого за декабрь</t>
  </si>
  <si>
    <t>Утепление окон в подвале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</si>
</sst>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9" fillId="0" borderId="0" xfId="0" applyFont="1"/>
    <xf numFmtId="0" fontId="9" fillId="0" borderId="1" xfId="0" applyFont="1" applyBorder="1"/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5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11" fillId="0" borderId="7" xfId="0" applyFont="1" applyBorder="1"/>
    <xf numFmtId="0" fontId="1" fillId="0" borderId="1" xfId="0" applyFont="1" applyBorder="1" applyAlignment="1">
      <alignment horizontal="left" wrapText="1"/>
    </xf>
    <xf numFmtId="0" fontId="11" fillId="0" borderId="2" xfId="0" applyFont="1" applyBorder="1"/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opLeftCell="A47" workbookViewId="0">
      <selection activeCell="D62" sqref="D6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3" t="s">
        <v>65</v>
      </c>
      <c r="C1" s="73"/>
      <c r="D1" s="73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3" t="s">
        <v>4</v>
      </c>
      <c r="C3" s="73"/>
      <c r="D3" s="73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60" x14ac:dyDescent="0.25">
      <c r="A6" s="51">
        <v>1</v>
      </c>
      <c r="B6" s="52" t="s">
        <v>61</v>
      </c>
      <c r="C6" s="59">
        <v>935</v>
      </c>
      <c r="D6" s="54"/>
      <c r="E6" s="1"/>
      <c r="F6" s="1"/>
    </row>
    <row r="7" spans="1:8" ht="30" x14ac:dyDescent="0.25">
      <c r="A7" s="51">
        <v>2</v>
      </c>
      <c r="B7" s="11" t="s">
        <v>62</v>
      </c>
      <c r="C7" s="59">
        <v>1223.92</v>
      </c>
      <c r="D7" s="54"/>
      <c r="E7" s="1"/>
      <c r="F7" s="1"/>
    </row>
    <row r="8" spans="1:8" x14ac:dyDescent="0.25">
      <c r="A8" s="51"/>
      <c r="B8" s="3" t="s">
        <v>63</v>
      </c>
      <c r="C8" s="59">
        <f>SUM(C6:C7)</f>
        <v>2158.92</v>
      </c>
      <c r="D8" s="54">
        <f>C8</f>
        <v>2158.92</v>
      </c>
      <c r="E8" s="1"/>
      <c r="F8" s="1"/>
    </row>
    <row r="9" spans="1:8" x14ac:dyDescent="0.25">
      <c r="A9" s="7"/>
      <c r="B9" s="3" t="s">
        <v>5</v>
      </c>
      <c r="C9" s="7"/>
      <c r="D9" s="7"/>
      <c r="E9" s="1"/>
      <c r="F9" s="1"/>
    </row>
    <row r="10" spans="1:8" ht="60" x14ac:dyDescent="0.25">
      <c r="A10" s="51">
        <v>1</v>
      </c>
      <c r="B10" s="52" t="s">
        <v>61</v>
      </c>
      <c r="C10" s="59">
        <v>935</v>
      </c>
      <c r="D10" s="54"/>
      <c r="E10" s="1"/>
      <c r="F10" s="1"/>
    </row>
    <row r="11" spans="1:8" ht="30" x14ac:dyDescent="0.25">
      <c r="A11" s="51">
        <v>2</v>
      </c>
      <c r="B11" s="11" t="s">
        <v>62</v>
      </c>
      <c r="C11" s="59">
        <v>1223.92</v>
      </c>
      <c r="D11" s="54"/>
      <c r="E11" s="1"/>
      <c r="F11" s="1"/>
    </row>
    <row r="12" spans="1:8" x14ac:dyDescent="0.25">
      <c r="A12" s="51"/>
      <c r="B12" s="3" t="s">
        <v>67</v>
      </c>
      <c r="C12" s="59">
        <f>SUM(C10:C11)</f>
        <v>2158.92</v>
      </c>
      <c r="D12" s="54">
        <f>C12+D8</f>
        <v>4317.84</v>
      </c>
      <c r="E12" s="1"/>
      <c r="F12" s="1"/>
    </row>
    <row r="13" spans="1:8" x14ac:dyDescent="0.25">
      <c r="A13" s="7"/>
      <c r="B13" s="3" t="s">
        <v>3</v>
      </c>
      <c r="C13" s="7"/>
      <c r="D13" s="7"/>
      <c r="E13" s="1"/>
      <c r="F13" s="1"/>
    </row>
    <row r="14" spans="1:8" s="5" customFormat="1" ht="60" x14ac:dyDescent="0.25">
      <c r="A14" s="51">
        <v>1</v>
      </c>
      <c r="B14" s="52" t="s">
        <v>61</v>
      </c>
      <c r="C14" s="59">
        <v>935</v>
      </c>
      <c r="D14" s="54"/>
      <c r="E14" s="4"/>
      <c r="F14" s="4"/>
    </row>
    <row r="15" spans="1:8" s="5" customFormat="1" ht="30" x14ac:dyDescent="0.25">
      <c r="A15" s="51">
        <v>2</v>
      </c>
      <c r="B15" s="11" t="s">
        <v>62</v>
      </c>
      <c r="C15" s="59">
        <v>1223.92</v>
      </c>
      <c r="D15" s="54"/>
      <c r="E15" s="4"/>
      <c r="F15" s="4"/>
    </row>
    <row r="16" spans="1:8" x14ac:dyDescent="0.25">
      <c r="A16" s="52">
        <v>3</v>
      </c>
      <c r="B16" s="52" t="s">
        <v>70</v>
      </c>
      <c r="C16" s="52">
        <v>327.85</v>
      </c>
      <c r="D16" s="54"/>
      <c r="E16" s="1"/>
      <c r="F16" s="1"/>
    </row>
    <row r="17" spans="1:6" x14ac:dyDescent="0.25">
      <c r="A17" s="52"/>
      <c r="B17" s="54" t="s">
        <v>71</v>
      </c>
      <c r="C17" s="54">
        <f>SUM(C14:C16)</f>
        <v>2486.77</v>
      </c>
      <c r="D17" s="54">
        <f>C17+D12</f>
        <v>6804.6100000000006</v>
      </c>
      <c r="E17" s="1"/>
      <c r="F17" s="1"/>
    </row>
    <row r="18" spans="1:6" x14ac:dyDescent="0.25">
      <c r="A18" s="7"/>
      <c r="B18" s="3" t="s">
        <v>7</v>
      </c>
      <c r="C18" s="7"/>
      <c r="D18" s="7"/>
      <c r="E18" s="1"/>
      <c r="F18" s="1"/>
    </row>
    <row r="19" spans="1:6" ht="60" x14ac:dyDescent="0.25">
      <c r="A19" s="51">
        <v>1</v>
      </c>
      <c r="B19" s="52" t="s">
        <v>61</v>
      </c>
      <c r="C19" s="59">
        <v>935</v>
      </c>
      <c r="D19" s="54"/>
      <c r="E19" s="1"/>
      <c r="F19" s="1"/>
    </row>
    <row r="20" spans="1:6" ht="30" x14ac:dyDescent="0.25">
      <c r="A20" s="51">
        <v>2</v>
      </c>
      <c r="B20" s="11" t="s">
        <v>62</v>
      </c>
      <c r="C20" s="59">
        <v>1223.92</v>
      </c>
      <c r="D20" s="54"/>
      <c r="E20" s="1"/>
      <c r="F20" s="1"/>
    </row>
    <row r="21" spans="1:6" s="5" customFormat="1" x14ac:dyDescent="0.25">
      <c r="A21" s="52"/>
      <c r="B21" s="54" t="s">
        <v>73</v>
      </c>
      <c r="C21" s="54">
        <f>SUM(C19:C20)</f>
        <v>2158.92</v>
      </c>
      <c r="D21" s="54">
        <f>C21+D17</f>
        <v>8963.5300000000007</v>
      </c>
      <c r="E21" s="4"/>
      <c r="F21" s="4"/>
    </row>
    <row r="22" spans="1:6" s="5" customFormat="1" x14ac:dyDescent="0.25">
      <c r="A22" s="7"/>
      <c r="B22" s="3" t="s">
        <v>8</v>
      </c>
      <c r="C22" s="7"/>
      <c r="D22" s="7"/>
      <c r="E22" s="4"/>
      <c r="F22" s="4"/>
    </row>
    <row r="23" spans="1:6" ht="60" x14ac:dyDescent="0.25">
      <c r="A23" s="51">
        <v>1</v>
      </c>
      <c r="B23" s="52" t="s">
        <v>61</v>
      </c>
      <c r="C23" s="59">
        <v>935</v>
      </c>
      <c r="D23" s="54"/>
      <c r="E23" s="1"/>
      <c r="F23" s="1"/>
    </row>
    <row r="24" spans="1:6" ht="30" x14ac:dyDescent="0.25">
      <c r="A24" s="51">
        <v>2</v>
      </c>
      <c r="B24" s="11" t="s">
        <v>62</v>
      </c>
      <c r="C24" s="59">
        <v>1223.92</v>
      </c>
      <c r="D24" s="54"/>
      <c r="E24" s="1"/>
      <c r="F24" s="1"/>
    </row>
    <row r="25" spans="1:6" x14ac:dyDescent="0.25">
      <c r="A25" s="52">
        <v>3</v>
      </c>
      <c r="B25" s="52" t="s">
        <v>76</v>
      </c>
      <c r="C25" s="52">
        <v>395</v>
      </c>
      <c r="D25" s="54"/>
      <c r="E25" s="1"/>
      <c r="F25" s="1"/>
    </row>
    <row r="26" spans="1:6" x14ac:dyDescent="0.25">
      <c r="A26" s="52"/>
      <c r="B26" s="54" t="s">
        <v>77</v>
      </c>
      <c r="C26" s="54">
        <f>SUM(C23:C25)</f>
        <v>2553.92</v>
      </c>
      <c r="D26" s="54">
        <f>C26+D21</f>
        <v>11517.45</v>
      </c>
      <c r="E26" s="1"/>
      <c r="F26" s="1"/>
    </row>
    <row r="27" spans="1:6" x14ac:dyDescent="0.25">
      <c r="A27" s="7"/>
      <c r="B27" s="3" t="s">
        <v>9</v>
      </c>
      <c r="C27" s="7"/>
      <c r="D27" s="7"/>
      <c r="E27" s="1"/>
      <c r="F27" s="1"/>
    </row>
    <row r="28" spans="1:6" ht="60" x14ac:dyDescent="0.25">
      <c r="A28" s="51">
        <v>1</v>
      </c>
      <c r="B28" s="52" t="s">
        <v>61</v>
      </c>
      <c r="C28" s="59">
        <v>935</v>
      </c>
      <c r="D28" s="54"/>
      <c r="E28" s="1"/>
      <c r="F28" s="1"/>
    </row>
    <row r="29" spans="1:6" ht="30" x14ac:dyDescent="0.25">
      <c r="A29" s="51">
        <v>2</v>
      </c>
      <c r="B29" s="11" t="s">
        <v>62</v>
      </c>
      <c r="C29" s="59">
        <v>1223.92</v>
      </c>
      <c r="D29" s="54"/>
      <c r="E29" s="1"/>
      <c r="F29" s="1"/>
    </row>
    <row r="30" spans="1:6" x14ac:dyDescent="0.25">
      <c r="A30" s="52">
        <v>3</v>
      </c>
      <c r="B30" s="52" t="s">
        <v>80</v>
      </c>
      <c r="C30" s="52">
        <v>6126.4</v>
      </c>
      <c r="D30" s="52"/>
      <c r="E30" s="1"/>
      <c r="F30" s="1"/>
    </row>
    <row r="31" spans="1:6" x14ac:dyDescent="0.25">
      <c r="A31" s="51"/>
      <c r="B31" s="54" t="s">
        <v>81</v>
      </c>
      <c r="C31" s="72">
        <f>SUM(C28:C30)</f>
        <v>8285.32</v>
      </c>
      <c r="D31" s="54">
        <f>C31+D26</f>
        <v>19802.77</v>
      </c>
      <c r="E31" s="1"/>
      <c r="F31" s="1"/>
    </row>
    <row r="32" spans="1:6" x14ac:dyDescent="0.25">
      <c r="A32" s="7"/>
      <c r="B32" s="3" t="s">
        <v>10</v>
      </c>
      <c r="C32" s="7"/>
      <c r="D32" s="7"/>
      <c r="E32" s="1"/>
      <c r="F32" s="1"/>
    </row>
    <row r="33" spans="1:6" ht="60" x14ac:dyDescent="0.25">
      <c r="A33" s="51">
        <v>1</v>
      </c>
      <c r="B33" s="52" t="s">
        <v>61</v>
      </c>
      <c r="C33" s="59">
        <v>935</v>
      </c>
      <c r="D33" s="54"/>
      <c r="E33" s="1"/>
      <c r="F33" s="1"/>
    </row>
    <row r="34" spans="1:6" ht="30" x14ac:dyDescent="0.25">
      <c r="A34" s="51">
        <v>2</v>
      </c>
      <c r="B34" s="11" t="s">
        <v>62</v>
      </c>
      <c r="C34" s="59">
        <v>1223.92</v>
      </c>
      <c r="D34" s="54"/>
      <c r="E34" s="1"/>
      <c r="F34" s="1"/>
    </row>
    <row r="35" spans="1:6" x14ac:dyDescent="0.25">
      <c r="A35" s="51">
        <v>3</v>
      </c>
      <c r="B35" s="11" t="s">
        <v>83</v>
      </c>
      <c r="C35" s="59">
        <v>3851.25</v>
      </c>
      <c r="D35" s="54"/>
      <c r="E35" s="1"/>
      <c r="F35" s="1"/>
    </row>
    <row r="36" spans="1:6" x14ac:dyDescent="0.25">
      <c r="A36" s="52"/>
      <c r="B36" s="54" t="s">
        <v>84</v>
      </c>
      <c r="C36" s="54">
        <f>SUM(C33:C35)</f>
        <v>6010.17</v>
      </c>
      <c r="D36" s="54">
        <f>C36+D31</f>
        <v>25812.940000000002</v>
      </c>
      <c r="E36" s="1"/>
      <c r="F36" s="1"/>
    </row>
    <row r="37" spans="1:6" x14ac:dyDescent="0.25">
      <c r="A37" s="7"/>
      <c r="B37" s="3" t="s">
        <v>11</v>
      </c>
      <c r="C37" s="7"/>
      <c r="D37" s="7"/>
      <c r="E37" s="1"/>
      <c r="F37" s="1"/>
    </row>
    <row r="38" spans="1:6" ht="60" x14ac:dyDescent="0.25">
      <c r="A38" s="51">
        <v>1</v>
      </c>
      <c r="B38" s="52" t="s">
        <v>61</v>
      </c>
      <c r="C38" s="59">
        <v>935</v>
      </c>
      <c r="D38" s="54"/>
      <c r="E38" s="1"/>
      <c r="F38" s="1"/>
    </row>
    <row r="39" spans="1:6" ht="30" x14ac:dyDescent="0.25">
      <c r="A39" s="51">
        <v>2</v>
      </c>
      <c r="B39" s="11" t="s">
        <v>62</v>
      </c>
      <c r="C39" s="59">
        <v>1223.92</v>
      </c>
      <c r="D39" s="54"/>
      <c r="E39" s="1"/>
      <c r="F39" s="1"/>
    </row>
    <row r="40" spans="1:6" x14ac:dyDescent="0.25">
      <c r="A40" s="52"/>
      <c r="B40" s="54" t="s">
        <v>87</v>
      </c>
      <c r="C40" s="54">
        <f>SUM(C38:C39)</f>
        <v>2158.92</v>
      </c>
      <c r="D40" s="54">
        <f>C40+D36</f>
        <v>27971.86</v>
      </c>
      <c r="E40" s="1"/>
      <c r="F40" s="1"/>
    </row>
    <row r="41" spans="1:6" x14ac:dyDescent="0.25">
      <c r="A41" s="7"/>
      <c r="B41" s="3" t="s">
        <v>12</v>
      </c>
      <c r="C41" s="7"/>
      <c r="D41" s="7"/>
      <c r="E41" s="1"/>
      <c r="F41" s="1"/>
    </row>
    <row r="42" spans="1:6" ht="60" x14ac:dyDescent="0.25">
      <c r="A42" s="51">
        <v>1</v>
      </c>
      <c r="B42" s="52" t="s">
        <v>61</v>
      </c>
      <c r="C42" s="59">
        <v>935</v>
      </c>
      <c r="D42" s="54"/>
      <c r="E42" s="1"/>
      <c r="F42" s="1"/>
    </row>
    <row r="43" spans="1:6" ht="30" x14ac:dyDescent="0.25">
      <c r="A43" s="51">
        <v>2</v>
      </c>
      <c r="B43" s="11" t="s">
        <v>62</v>
      </c>
      <c r="C43" s="59">
        <v>1223.92</v>
      </c>
      <c r="D43" s="54"/>
      <c r="E43" s="1"/>
      <c r="F43" s="1"/>
    </row>
    <row r="44" spans="1:6" x14ac:dyDescent="0.25">
      <c r="A44" s="51">
        <v>3</v>
      </c>
      <c r="B44" s="11" t="s">
        <v>89</v>
      </c>
      <c r="C44" s="59">
        <v>3472.75</v>
      </c>
      <c r="D44" s="54"/>
      <c r="E44" s="1"/>
      <c r="F44" s="1"/>
    </row>
    <row r="45" spans="1:6" x14ac:dyDescent="0.25">
      <c r="A45" s="52">
        <v>4</v>
      </c>
      <c r="B45" s="52" t="s">
        <v>90</v>
      </c>
      <c r="C45" s="52">
        <v>197.5</v>
      </c>
      <c r="D45" s="52"/>
      <c r="E45" s="1"/>
      <c r="F45" s="1"/>
    </row>
    <row r="46" spans="1:6" x14ac:dyDescent="0.25">
      <c r="A46" s="52"/>
      <c r="B46" s="54" t="s">
        <v>91</v>
      </c>
      <c r="C46" s="54">
        <f>SUM(C42:C45)</f>
        <v>5829.17</v>
      </c>
      <c r="D46" s="54">
        <f>C46+D40</f>
        <v>33801.03</v>
      </c>
      <c r="E46" s="1"/>
      <c r="F46" s="1"/>
    </row>
    <row r="47" spans="1:6" x14ac:dyDescent="0.25">
      <c r="A47" s="7"/>
      <c r="B47" s="3" t="s">
        <v>13</v>
      </c>
      <c r="C47" s="7"/>
      <c r="D47" s="7"/>
      <c r="E47" s="1"/>
      <c r="F47" s="1"/>
    </row>
    <row r="48" spans="1:6" ht="60" x14ac:dyDescent="0.25">
      <c r="A48" s="51">
        <v>1</v>
      </c>
      <c r="B48" s="52" t="s">
        <v>61</v>
      </c>
      <c r="C48" s="59">
        <v>935</v>
      </c>
      <c r="D48" s="54"/>
      <c r="E48" s="1"/>
      <c r="F48" s="1"/>
    </row>
    <row r="49" spans="1:6" ht="30" x14ac:dyDescent="0.25">
      <c r="A49" s="51">
        <v>2</v>
      </c>
      <c r="B49" s="11" t="s">
        <v>62</v>
      </c>
      <c r="C49" s="59">
        <v>1223.92</v>
      </c>
      <c r="D49" s="54"/>
      <c r="E49" s="1"/>
      <c r="F49" s="1"/>
    </row>
    <row r="50" spans="1:6" x14ac:dyDescent="0.25">
      <c r="A50" s="52">
        <v>3</v>
      </c>
      <c r="B50" s="52" t="s">
        <v>92</v>
      </c>
      <c r="C50" s="52">
        <v>197.5</v>
      </c>
      <c r="D50" s="52"/>
      <c r="E50" s="1"/>
      <c r="F50" s="1"/>
    </row>
    <row r="51" spans="1:6" x14ac:dyDescent="0.25">
      <c r="A51" s="52">
        <v>4</v>
      </c>
      <c r="B51" s="52" t="s">
        <v>93</v>
      </c>
      <c r="C51" s="52">
        <v>697.5</v>
      </c>
      <c r="D51" s="54"/>
      <c r="E51" s="1"/>
      <c r="F51" s="1"/>
    </row>
    <row r="52" spans="1:6" x14ac:dyDescent="0.25">
      <c r="A52" s="52"/>
      <c r="B52" s="54" t="s">
        <v>94</v>
      </c>
      <c r="C52" s="54">
        <f>SUM(C48:C51)</f>
        <v>3053.92</v>
      </c>
      <c r="D52" s="54">
        <f>C52+D46</f>
        <v>36854.949999999997</v>
      </c>
      <c r="E52" s="1"/>
      <c r="F52" s="1"/>
    </row>
    <row r="53" spans="1:6" x14ac:dyDescent="0.25">
      <c r="A53" s="7"/>
      <c r="B53" s="3" t="s">
        <v>14</v>
      </c>
      <c r="C53" s="7"/>
      <c r="D53" s="7"/>
      <c r="E53" s="1"/>
      <c r="F53" s="1"/>
    </row>
    <row r="54" spans="1:6" ht="60" x14ac:dyDescent="0.25">
      <c r="A54" s="51">
        <v>1</v>
      </c>
      <c r="B54" s="52" t="s">
        <v>61</v>
      </c>
      <c r="C54" s="59">
        <v>935</v>
      </c>
      <c r="D54" s="54"/>
      <c r="E54" s="1"/>
      <c r="F54" s="1"/>
    </row>
    <row r="55" spans="1:6" ht="30" x14ac:dyDescent="0.25">
      <c r="A55" s="51">
        <v>2</v>
      </c>
      <c r="B55" s="11" t="s">
        <v>62</v>
      </c>
      <c r="C55" s="59">
        <v>1223.92</v>
      </c>
      <c r="D55" s="54"/>
      <c r="E55" s="1"/>
      <c r="F55" s="1"/>
    </row>
    <row r="56" spans="1:6" x14ac:dyDescent="0.25">
      <c r="A56" s="52"/>
      <c r="B56" s="54" t="s">
        <v>96</v>
      </c>
      <c r="C56" s="54">
        <f>SUM(C54:C55)</f>
        <v>2158.92</v>
      </c>
      <c r="D56" s="54">
        <f>C56+D52</f>
        <v>39013.869999999995</v>
      </c>
      <c r="E56" s="1"/>
      <c r="F56" s="1"/>
    </row>
    <row r="57" spans="1:6" x14ac:dyDescent="0.25">
      <c r="A57" s="7"/>
      <c r="B57" s="3" t="s">
        <v>15</v>
      </c>
      <c r="C57" s="7"/>
      <c r="D57" s="7"/>
      <c r="E57" s="1"/>
      <c r="F57" s="1"/>
    </row>
    <row r="58" spans="1:6" ht="60" x14ac:dyDescent="0.25">
      <c r="A58" s="51">
        <v>1</v>
      </c>
      <c r="B58" s="52" t="s">
        <v>61</v>
      </c>
      <c r="C58" s="59">
        <v>935</v>
      </c>
      <c r="D58" s="54"/>
      <c r="E58" s="1"/>
      <c r="F58" s="1"/>
    </row>
    <row r="59" spans="1:6" ht="30" x14ac:dyDescent="0.25">
      <c r="A59" s="51">
        <v>2</v>
      </c>
      <c r="B59" s="11" t="s">
        <v>62</v>
      </c>
      <c r="C59" s="59">
        <v>1223.92</v>
      </c>
      <c r="D59" s="54"/>
      <c r="E59" s="1"/>
      <c r="F59" s="1"/>
    </row>
    <row r="60" spans="1:6" x14ac:dyDescent="0.25">
      <c r="A60" s="52">
        <v>3</v>
      </c>
      <c r="B60" s="52" t="s">
        <v>98</v>
      </c>
      <c r="C60" s="52">
        <v>962.5</v>
      </c>
      <c r="D60" s="54"/>
      <c r="E60" s="1"/>
      <c r="F60" s="1"/>
    </row>
    <row r="61" spans="1:6" x14ac:dyDescent="0.25">
      <c r="A61" s="52"/>
      <c r="B61" s="54" t="s">
        <v>99</v>
      </c>
      <c r="C61" s="54">
        <f>SUM(C58:C60)</f>
        <v>3121.42</v>
      </c>
      <c r="D61" s="54">
        <f>C61+D56</f>
        <v>42135.289999999994</v>
      </c>
      <c r="E61" s="1"/>
      <c r="F61" s="1"/>
    </row>
    <row r="62" spans="1:6" x14ac:dyDescent="0.25">
      <c r="A62" s="52"/>
      <c r="B62" s="54"/>
      <c r="C62" s="54"/>
      <c r="D62" s="54"/>
      <c r="E62" s="1"/>
      <c r="F62" s="1"/>
    </row>
    <row r="63" spans="1:6" x14ac:dyDescent="0.25">
      <c r="A63" s="52"/>
      <c r="B63" s="55"/>
      <c r="C63" s="52"/>
      <c r="D63" s="52"/>
      <c r="E63" s="1"/>
      <c r="F63" s="1"/>
    </row>
    <row r="64" spans="1:6" x14ac:dyDescent="0.25">
      <c r="A64" s="56"/>
      <c r="B64" s="56"/>
      <c r="C64" s="56"/>
      <c r="D64" s="56"/>
    </row>
    <row r="65" spans="1:4" x14ac:dyDescent="0.25">
      <c r="A65" s="56"/>
      <c r="B65" s="56"/>
      <c r="C65" s="56"/>
      <c r="D65" s="56"/>
    </row>
    <row r="66" spans="1:4" x14ac:dyDescent="0.25">
      <c r="A66" s="56"/>
      <c r="B66" s="56"/>
      <c r="C66" s="56"/>
      <c r="D66" s="56"/>
    </row>
    <row r="67" spans="1:4" x14ac:dyDescent="0.25">
      <c r="A67" s="56"/>
      <c r="B67" s="56"/>
      <c r="C67" s="56"/>
      <c r="D67" s="56"/>
    </row>
    <row r="68" spans="1:4" x14ac:dyDescent="0.25">
      <c r="A68" s="56"/>
      <c r="B68" s="56"/>
      <c r="C68" s="56"/>
      <c r="D68" s="56"/>
    </row>
    <row r="69" spans="1:4" x14ac:dyDescent="0.25">
      <c r="A69" s="56"/>
      <c r="B69" s="56"/>
      <c r="C69" s="56"/>
      <c r="D69" s="56"/>
    </row>
    <row r="70" spans="1:4" x14ac:dyDescent="0.25">
      <c r="A70" s="56"/>
      <c r="B70" s="56"/>
      <c r="C70" s="56"/>
      <c r="D70" s="56"/>
    </row>
    <row r="71" spans="1:4" x14ac:dyDescent="0.25">
      <c r="A71" s="56"/>
      <c r="B71" s="56"/>
      <c r="C71" s="56"/>
      <c r="D71" s="56"/>
    </row>
    <row r="72" spans="1:4" x14ac:dyDescent="0.25">
      <c r="A72" s="56"/>
      <c r="B72" s="56"/>
      <c r="C72" s="56"/>
      <c r="D72" s="56"/>
    </row>
    <row r="73" spans="1:4" x14ac:dyDescent="0.25">
      <c r="A73" s="56"/>
      <c r="B73" s="56"/>
      <c r="C73" s="56"/>
      <c r="D73" s="56"/>
    </row>
    <row r="74" spans="1:4" x14ac:dyDescent="0.25">
      <c r="A74" s="56"/>
      <c r="B74" s="56"/>
      <c r="C74" s="56"/>
      <c r="D74" s="56"/>
    </row>
    <row r="75" spans="1:4" x14ac:dyDescent="0.25">
      <c r="A75" s="56"/>
      <c r="B75" s="56"/>
      <c r="C75" s="56"/>
      <c r="D75" s="56"/>
    </row>
    <row r="76" spans="1:4" x14ac:dyDescent="0.25">
      <c r="A76" s="56"/>
      <c r="B76" s="56"/>
      <c r="C76" s="56"/>
      <c r="D76" s="56"/>
    </row>
    <row r="77" spans="1:4" x14ac:dyDescent="0.25">
      <c r="A77" s="56"/>
      <c r="B77" s="56"/>
      <c r="C77" s="56"/>
      <c r="D77" s="5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topLeftCell="A10" workbookViewId="0">
      <selection activeCell="B32" sqref="B32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3" t="s">
        <v>65</v>
      </c>
      <c r="C1" s="73"/>
      <c r="D1" s="73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3" t="s">
        <v>6</v>
      </c>
      <c r="C3" s="73"/>
      <c r="D3" s="73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68" t="s">
        <v>2</v>
      </c>
      <c r="C5" s="7"/>
      <c r="D5" s="8"/>
      <c r="E5" s="1"/>
      <c r="F5" s="1"/>
      <c r="G5" s="1"/>
    </row>
    <row r="6" spans="1:15" x14ac:dyDescent="0.25">
      <c r="A6" s="7"/>
      <c r="B6" s="70" t="s">
        <v>59</v>
      </c>
      <c r="C6" s="52">
        <v>1296</v>
      </c>
      <c r="D6" s="71">
        <f>C6</f>
        <v>1296</v>
      </c>
      <c r="E6" s="1"/>
      <c r="F6" s="1"/>
      <c r="G6" s="1"/>
    </row>
    <row r="7" spans="1:15" x14ac:dyDescent="0.25">
      <c r="A7" s="7"/>
      <c r="B7" s="68" t="s">
        <v>5</v>
      </c>
      <c r="C7" s="7"/>
      <c r="D7" s="8"/>
      <c r="E7" s="1"/>
      <c r="F7" s="1"/>
      <c r="G7" s="1"/>
    </row>
    <row r="8" spans="1:15" x14ac:dyDescent="0.25">
      <c r="A8" s="7">
        <v>1</v>
      </c>
      <c r="B8" s="70" t="s">
        <v>59</v>
      </c>
      <c r="C8" s="52">
        <v>1296</v>
      </c>
      <c r="D8" s="54"/>
      <c r="E8" s="1"/>
      <c r="F8" s="1"/>
      <c r="G8" s="1"/>
    </row>
    <row r="9" spans="1:15" x14ac:dyDescent="0.25">
      <c r="A9" s="52">
        <v>2</v>
      </c>
      <c r="B9" s="52" t="s">
        <v>68</v>
      </c>
      <c r="C9" s="52">
        <v>2200.6</v>
      </c>
      <c r="D9" s="54"/>
      <c r="E9" s="1"/>
      <c r="F9" s="1"/>
      <c r="G9" s="1"/>
    </row>
    <row r="10" spans="1:15" s="1" customFormat="1" x14ac:dyDescent="0.25">
      <c r="A10" s="52">
        <v>3</v>
      </c>
      <c r="B10" s="34" t="s">
        <v>69</v>
      </c>
      <c r="C10" s="52">
        <v>1200</v>
      </c>
      <c r="D10" s="54"/>
      <c r="H10"/>
      <c r="I10"/>
      <c r="J10"/>
      <c r="K10"/>
      <c r="L10"/>
      <c r="M10"/>
      <c r="N10"/>
      <c r="O10"/>
    </row>
    <row r="11" spans="1:15" s="4" customFormat="1" x14ac:dyDescent="0.25">
      <c r="A11" s="52"/>
      <c r="B11" s="54" t="s">
        <v>67</v>
      </c>
      <c r="C11" s="54">
        <f>SUM(C8:C10)</f>
        <v>4696.6000000000004</v>
      </c>
      <c r="D11" s="54">
        <f>C11+D6</f>
        <v>5992.6</v>
      </c>
      <c r="F11" s="1"/>
      <c r="H11"/>
      <c r="I11"/>
      <c r="J11"/>
      <c r="K11"/>
      <c r="L11"/>
      <c r="M11"/>
      <c r="N11"/>
      <c r="O11"/>
    </row>
    <row r="12" spans="1:15" s="4" customFormat="1" x14ac:dyDescent="0.25">
      <c r="A12" s="7"/>
      <c r="B12" s="68" t="s">
        <v>3</v>
      </c>
      <c r="C12" s="7"/>
      <c r="D12" s="8"/>
      <c r="H12"/>
      <c r="I12"/>
      <c r="J12"/>
      <c r="K12"/>
      <c r="L12"/>
      <c r="M12"/>
      <c r="N12"/>
      <c r="O12"/>
    </row>
    <row r="13" spans="1:15" s="4" customFormat="1" x14ac:dyDescent="0.25">
      <c r="A13" s="7"/>
      <c r="B13" s="70" t="s">
        <v>59</v>
      </c>
      <c r="C13" s="52">
        <v>1296</v>
      </c>
      <c r="D13" s="71">
        <f>C13+D11</f>
        <v>7288.6</v>
      </c>
      <c r="H13"/>
      <c r="I13"/>
      <c r="J13"/>
      <c r="K13"/>
      <c r="L13"/>
      <c r="M13"/>
      <c r="N13"/>
      <c r="O13"/>
    </row>
    <row r="14" spans="1:15" s="4" customFormat="1" x14ac:dyDescent="0.25">
      <c r="A14" s="7"/>
      <c r="B14" s="68" t="s">
        <v>7</v>
      </c>
      <c r="C14" s="7"/>
      <c r="D14" s="8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7"/>
      <c r="B15" s="70" t="s">
        <v>59</v>
      </c>
      <c r="C15" s="52">
        <v>1296</v>
      </c>
      <c r="D15" s="71">
        <f>C15+D13</f>
        <v>8584.6</v>
      </c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7"/>
      <c r="B16" s="68" t="s">
        <v>8</v>
      </c>
      <c r="C16" s="7"/>
      <c r="D16" s="8"/>
      <c r="H16"/>
      <c r="I16"/>
      <c r="J16"/>
      <c r="K16"/>
      <c r="L16"/>
      <c r="M16"/>
      <c r="N16"/>
      <c r="O16"/>
    </row>
    <row r="17" spans="1:15" s="1" customFormat="1" ht="15" customHeight="1" x14ac:dyDescent="0.25">
      <c r="A17" s="7"/>
      <c r="B17" s="70" t="s">
        <v>59</v>
      </c>
      <c r="C17" s="52">
        <v>1296</v>
      </c>
      <c r="D17" s="71">
        <f>C17+D15</f>
        <v>9880.6</v>
      </c>
      <c r="H17"/>
      <c r="I17"/>
      <c r="J17"/>
      <c r="K17"/>
      <c r="L17"/>
      <c r="M17"/>
      <c r="N17"/>
      <c r="O17"/>
    </row>
    <row r="18" spans="1:15" s="1" customFormat="1" x14ac:dyDescent="0.25">
      <c r="A18" s="7"/>
      <c r="B18" s="68" t="s">
        <v>9</v>
      </c>
      <c r="C18" s="7"/>
      <c r="D18" s="8"/>
      <c r="H18"/>
      <c r="I18"/>
      <c r="J18"/>
      <c r="K18"/>
      <c r="L18"/>
      <c r="M18"/>
      <c r="N18"/>
      <c r="O18"/>
    </row>
    <row r="19" spans="1:15" s="1" customFormat="1" x14ac:dyDescent="0.25">
      <c r="A19" s="7"/>
      <c r="B19" s="70" t="s">
        <v>59</v>
      </c>
      <c r="C19" s="52">
        <v>1296</v>
      </c>
      <c r="D19" s="71">
        <f>C19+D17</f>
        <v>11176.6</v>
      </c>
      <c r="H19"/>
      <c r="I19"/>
      <c r="J19"/>
      <c r="K19"/>
      <c r="L19"/>
      <c r="M19"/>
      <c r="N19"/>
      <c r="O19"/>
    </row>
    <row r="20" spans="1:15" s="1" customFormat="1" x14ac:dyDescent="0.25">
      <c r="A20" s="7"/>
      <c r="B20" s="68" t="s">
        <v>10</v>
      </c>
      <c r="C20" s="7"/>
      <c r="D20" s="8"/>
      <c r="H20"/>
      <c r="I20"/>
      <c r="J20"/>
      <c r="K20"/>
      <c r="L20"/>
      <c r="M20"/>
      <c r="N20"/>
      <c r="O20"/>
    </row>
    <row r="21" spans="1:15" s="4" customFormat="1" x14ac:dyDescent="0.25">
      <c r="A21" s="7"/>
      <c r="B21" s="70" t="s">
        <v>59</v>
      </c>
      <c r="C21" s="52">
        <v>1296</v>
      </c>
      <c r="D21" s="71">
        <f>C21+D19</f>
        <v>12472.6</v>
      </c>
      <c r="H21"/>
      <c r="I21"/>
      <c r="J21"/>
      <c r="K21"/>
      <c r="L21"/>
      <c r="M21"/>
      <c r="N21"/>
      <c r="O21"/>
    </row>
    <row r="22" spans="1:15" s="4" customFormat="1" x14ac:dyDescent="0.25">
      <c r="A22" s="7"/>
      <c r="B22" s="68" t="s">
        <v>11</v>
      </c>
      <c r="C22" s="7"/>
      <c r="D22" s="8"/>
      <c r="H22"/>
      <c r="I22"/>
      <c r="J22"/>
      <c r="K22"/>
      <c r="L22"/>
      <c r="M22"/>
      <c r="N22"/>
      <c r="O22"/>
    </row>
    <row r="23" spans="1:15" s="1" customFormat="1" x14ac:dyDescent="0.25">
      <c r="A23" s="7"/>
      <c r="B23" s="70" t="s">
        <v>59</v>
      </c>
      <c r="C23" s="52">
        <v>1296</v>
      </c>
      <c r="D23" s="71">
        <f>C23+D21</f>
        <v>13768.6</v>
      </c>
      <c r="H23"/>
      <c r="I23"/>
      <c r="J23"/>
      <c r="K23"/>
      <c r="L23"/>
      <c r="M23"/>
      <c r="N23"/>
      <c r="O23"/>
    </row>
    <row r="24" spans="1:15" s="1" customFormat="1" x14ac:dyDescent="0.25">
      <c r="A24" s="7"/>
      <c r="B24" s="68" t="s">
        <v>12</v>
      </c>
      <c r="C24" s="7"/>
      <c r="D24" s="8"/>
      <c r="H24"/>
      <c r="I24"/>
      <c r="J24"/>
      <c r="K24"/>
      <c r="L24"/>
      <c r="M24"/>
      <c r="N24"/>
      <c r="O24"/>
    </row>
    <row r="25" spans="1:15" s="1" customFormat="1" x14ac:dyDescent="0.25">
      <c r="A25" s="7"/>
      <c r="B25" s="70" t="s">
        <v>59</v>
      </c>
      <c r="C25" s="52">
        <v>1296</v>
      </c>
      <c r="D25" s="71">
        <f>C25+D23</f>
        <v>15064.6</v>
      </c>
      <c r="H25"/>
      <c r="I25"/>
      <c r="J25"/>
      <c r="K25"/>
      <c r="L25"/>
      <c r="M25"/>
      <c r="N25"/>
      <c r="O25"/>
    </row>
    <row r="26" spans="1:15" s="1" customFormat="1" x14ac:dyDescent="0.25">
      <c r="A26" s="7"/>
      <c r="B26" s="68" t="s">
        <v>13</v>
      </c>
      <c r="C26" s="7"/>
      <c r="D26" s="8"/>
      <c r="H26"/>
      <c r="I26"/>
      <c r="J26"/>
      <c r="K26"/>
      <c r="L26"/>
      <c r="M26"/>
      <c r="N26"/>
      <c r="O26"/>
    </row>
    <row r="27" spans="1:15" s="4" customFormat="1" x14ac:dyDescent="0.25">
      <c r="A27" s="7">
        <v>1</v>
      </c>
      <c r="B27" s="70" t="s">
        <v>59</v>
      </c>
      <c r="C27" s="52">
        <v>1296</v>
      </c>
      <c r="D27" s="71"/>
      <c r="H27"/>
      <c r="I27"/>
      <c r="J27"/>
      <c r="K27"/>
      <c r="L27"/>
      <c r="M27"/>
      <c r="N27"/>
      <c r="O27"/>
    </row>
    <row r="28" spans="1:15" s="1" customFormat="1" ht="30" x14ac:dyDescent="0.25">
      <c r="A28" s="54">
        <v>2</v>
      </c>
      <c r="B28" s="34" t="s">
        <v>95</v>
      </c>
      <c r="C28" s="54">
        <v>150</v>
      </c>
      <c r="D28" s="54"/>
      <c r="H28"/>
      <c r="I28"/>
      <c r="J28"/>
      <c r="K28"/>
      <c r="L28"/>
      <c r="M28"/>
      <c r="N28"/>
      <c r="O28"/>
    </row>
    <row r="29" spans="1:15" s="1" customFormat="1" x14ac:dyDescent="0.25">
      <c r="A29" s="52"/>
      <c r="B29" s="54" t="s">
        <v>94</v>
      </c>
      <c r="C29" s="54">
        <f>SUM(C27:C28)</f>
        <v>1446</v>
      </c>
      <c r="D29" s="54">
        <f>C29+D25</f>
        <v>16510.599999999999</v>
      </c>
      <c r="H29"/>
      <c r="I29"/>
      <c r="J29"/>
      <c r="K29"/>
      <c r="L29"/>
      <c r="M29"/>
      <c r="N29"/>
      <c r="O29"/>
    </row>
    <row r="30" spans="1:15" s="1" customFormat="1" x14ac:dyDescent="0.25">
      <c r="A30" s="7"/>
      <c r="B30" s="68" t="s">
        <v>14</v>
      </c>
      <c r="C30" s="7"/>
      <c r="D30" s="8"/>
      <c r="H30"/>
      <c r="I30"/>
      <c r="J30"/>
      <c r="K30"/>
      <c r="L30"/>
      <c r="M30"/>
      <c r="N30"/>
      <c r="O30"/>
    </row>
    <row r="31" spans="1:15" s="1" customFormat="1" ht="15.75" customHeight="1" x14ac:dyDescent="0.25">
      <c r="A31" s="7">
        <v>1</v>
      </c>
      <c r="B31" s="70" t="s">
        <v>59</v>
      </c>
      <c r="C31" s="52">
        <v>1296</v>
      </c>
      <c r="D31" s="71"/>
      <c r="H31"/>
      <c r="I31"/>
      <c r="J31"/>
      <c r="K31"/>
      <c r="L31"/>
      <c r="M31"/>
      <c r="N31"/>
      <c r="O31"/>
    </row>
    <row r="32" spans="1:15" s="1" customFormat="1" x14ac:dyDescent="0.25">
      <c r="A32" s="52"/>
      <c r="B32" s="54" t="s">
        <v>96</v>
      </c>
      <c r="C32" s="54">
        <f>SUM(C31:C31)</f>
        <v>1296</v>
      </c>
      <c r="D32" s="54">
        <f>C32+D29</f>
        <v>17806.599999999999</v>
      </c>
    </row>
    <row r="33" spans="1:4" x14ac:dyDescent="0.25">
      <c r="A33" s="7"/>
      <c r="B33" s="68" t="s">
        <v>15</v>
      </c>
      <c r="C33" s="7"/>
      <c r="D33" s="8"/>
    </row>
    <row r="34" spans="1:4" x14ac:dyDescent="0.25">
      <c r="A34" s="7">
        <v>1</v>
      </c>
      <c r="B34" s="70" t="s">
        <v>59</v>
      </c>
      <c r="C34" s="52">
        <v>1296</v>
      </c>
      <c r="D34" s="71"/>
    </row>
    <row r="35" spans="1:4" x14ac:dyDescent="0.25">
      <c r="A35" s="52">
        <v>2</v>
      </c>
      <c r="B35" s="70" t="s">
        <v>100</v>
      </c>
      <c r="C35" s="52">
        <v>1047.25</v>
      </c>
      <c r="D35" s="54"/>
    </row>
    <row r="36" spans="1:4" x14ac:dyDescent="0.25">
      <c r="A36" s="57"/>
      <c r="B36" s="54" t="s">
        <v>99</v>
      </c>
      <c r="C36" s="58">
        <f>SUM(C34:C35)</f>
        <v>2343.25</v>
      </c>
      <c r="D36" s="58">
        <f>C36+D32</f>
        <v>20149.849999999999</v>
      </c>
    </row>
    <row r="37" spans="1:4" x14ac:dyDescent="0.25">
      <c r="A37" s="57"/>
      <c r="B37" s="52"/>
      <c r="C37" s="57"/>
      <c r="D37" s="57"/>
    </row>
    <row r="38" spans="1:4" x14ac:dyDescent="0.25">
      <c r="A38" s="57"/>
      <c r="B38" s="52"/>
      <c r="C38" s="57"/>
      <c r="D38" s="57"/>
    </row>
    <row r="39" spans="1:4" x14ac:dyDescent="0.25">
      <c r="A39" s="57"/>
      <c r="B39" s="52"/>
      <c r="C39" s="57"/>
      <c r="D39" s="57"/>
    </row>
    <row r="40" spans="1:4" x14ac:dyDescent="0.25">
      <c r="A40" s="57"/>
      <c r="B40" s="52"/>
      <c r="C40" s="57"/>
      <c r="D40" s="57"/>
    </row>
    <row r="41" spans="1:4" x14ac:dyDescent="0.25">
      <c r="A41" s="57"/>
      <c r="B41" s="52"/>
      <c r="C41" s="57"/>
      <c r="D41" s="57"/>
    </row>
    <row r="42" spans="1:4" x14ac:dyDescent="0.25">
      <c r="A42" s="57"/>
      <c r="B42" s="54"/>
      <c r="C42" s="58"/>
      <c r="D42" s="58"/>
    </row>
    <row r="43" spans="1:4" x14ac:dyDescent="0.25">
      <c r="A43" s="57"/>
      <c r="B43" s="54"/>
      <c r="C43" s="57"/>
      <c r="D43" s="57"/>
    </row>
    <row r="44" spans="1:4" x14ac:dyDescent="0.25">
      <c r="A44" s="57"/>
      <c r="B44" s="52"/>
      <c r="C44" s="57"/>
      <c r="D44" s="57"/>
    </row>
    <row r="45" spans="1:4" x14ac:dyDescent="0.25">
      <c r="A45" s="57"/>
      <c r="B45" s="54"/>
      <c r="C45" s="58"/>
      <c r="D45" s="58"/>
    </row>
    <row r="46" spans="1:4" x14ac:dyDescent="0.25">
      <c r="A46" s="57"/>
      <c r="B46" s="56"/>
      <c r="C46" s="56"/>
      <c r="D46" s="56"/>
    </row>
    <row r="47" spans="1:4" x14ac:dyDescent="0.25">
      <c r="A47" s="56"/>
      <c r="B47" s="56"/>
      <c r="C47" s="56"/>
      <c r="D47" s="56"/>
    </row>
    <row r="48" spans="1:4" x14ac:dyDescent="0.25">
      <c r="A48" s="5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16" sqref="D16"/>
    </sheetView>
  </sheetViews>
  <sheetFormatPr defaultRowHeight="15" x14ac:dyDescent="0.25"/>
  <cols>
    <col min="1" max="1" width="4.28515625" customWidth="1"/>
    <col min="2" max="2" width="46" customWidth="1"/>
    <col min="4" max="4" width="9.85546875" customWidth="1"/>
  </cols>
  <sheetData>
    <row r="1" spans="1:4" ht="15.75" x14ac:dyDescent="0.25">
      <c r="A1" s="1"/>
      <c r="B1" s="73" t="s">
        <v>65</v>
      </c>
      <c r="C1" s="73"/>
      <c r="D1" s="73"/>
    </row>
    <row r="2" spans="1:4" ht="15.75" x14ac:dyDescent="0.25">
      <c r="A2" s="1"/>
      <c r="B2" s="2" t="s">
        <v>51</v>
      </c>
      <c r="C2" s="31"/>
      <c r="D2" s="31"/>
    </row>
    <row r="3" spans="1:4" ht="15.75" x14ac:dyDescent="0.25">
      <c r="A3" s="1"/>
      <c r="B3" s="73" t="s">
        <v>34</v>
      </c>
      <c r="C3" s="73"/>
      <c r="D3" s="73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2"/>
      <c r="B5" s="54" t="s">
        <v>7</v>
      </c>
      <c r="C5" s="52"/>
      <c r="D5" s="52"/>
    </row>
    <row r="6" spans="1:4" x14ac:dyDescent="0.25">
      <c r="A6" s="52">
        <v>1</v>
      </c>
      <c r="B6" s="52" t="s">
        <v>74</v>
      </c>
      <c r="C6" s="59">
        <v>697.61</v>
      </c>
      <c r="D6" s="54">
        <f>C6</f>
        <v>697.61</v>
      </c>
    </row>
    <row r="7" spans="1:4" x14ac:dyDescent="0.25">
      <c r="A7" s="52"/>
      <c r="B7" s="54" t="s">
        <v>10</v>
      </c>
      <c r="C7" s="59"/>
      <c r="D7" s="54"/>
    </row>
    <row r="8" spans="1:4" x14ac:dyDescent="0.25">
      <c r="A8" s="52">
        <v>1</v>
      </c>
      <c r="B8" s="52" t="s">
        <v>85</v>
      </c>
      <c r="C8" s="59">
        <v>1894.2</v>
      </c>
      <c r="D8" s="54"/>
    </row>
    <row r="9" spans="1:4" x14ac:dyDescent="0.25">
      <c r="A9" s="52">
        <v>2</v>
      </c>
      <c r="B9" s="52" t="s">
        <v>86</v>
      </c>
      <c r="C9" s="52">
        <v>1725</v>
      </c>
      <c r="D9" s="54"/>
    </row>
    <row r="10" spans="1:4" x14ac:dyDescent="0.25">
      <c r="A10" s="52"/>
      <c r="B10" s="54" t="s">
        <v>84</v>
      </c>
      <c r="C10" s="54">
        <f>SUM(C8:C9)</f>
        <v>3619.2</v>
      </c>
      <c r="D10" s="54">
        <f>C10+D6</f>
        <v>4316.8099999999995</v>
      </c>
    </row>
    <row r="11" spans="1:4" x14ac:dyDescent="0.25">
      <c r="A11" s="52"/>
      <c r="B11" s="54" t="s">
        <v>11</v>
      </c>
      <c r="C11" s="52"/>
      <c r="D11" s="54"/>
    </row>
    <row r="12" spans="1:4" x14ac:dyDescent="0.25">
      <c r="A12" s="52">
        <v>1</v>
      </c>
      <c r="B12" s="52" t="s">
        <v>88</v>
      </c>
      <c r="C12" s="52">
        <v>625.5</v>
      </c>
      <c r="D12" s="54">
        <f>C12+D10</f>
        <v>4942.3099999999995</v>
      </c>
    </row>
    <row r="13" spans="1:4" x14ac:dyDescent="0.25">
      <c r="A13" s="52"/>
      <c r="B13" s="54" t="s">
        <v>13</v>
      </c>
      <c r="C13" s="52"/>
      <c r="D13" s="52"/>
    </row>
    <row r="14" spans="1:4" x14ac:dyDescent="0.25">
      <c r="A14" s="52">
        <v>1</v>
      </c>
      <c r="B14" s="52" t="s">
        <v>85</v>
      </c>
      <c r="C14" s="52">
        <v>1788.6</v>
      </c>
      <c r="D14" s="54">
        <f>C14+D12</f>
        <v>6730.91</v>
      </c>
    </row>
    <row r="15" spans="1:4" x14ac:dyDescent="0.25">
      <c r="A15" s="52"/>
      <c r="B15" s="54" t="s">
        <v>14</v>
      </c>
      <c r="C15" s="54"/>
      <c r="D15" s="54"/>
    </row>
    <row r="16" spans="1:4" x14ac:dyDescent="0.25">
      <c r="A16" s="52">
        <v>1</v>
      </c>
      <c r="B16" s="52" t="s">
        <v>97</v>
      </c>
      <c r="C16" s="52">
        <v>1025</v>
      </c>
      <c r="D16" s="54">
        <f>C16+D14</f>
        <v>7755.91</v>
      </c>
    </row>
    <row r="17" spans="1:4" x14ac:dyDescent="0.25">
      <c r="A17" s="52"/>
      <c r="B17" s="52"/>
      <c r="C17" s="52"/>
      <c r="D17" s="54"/>
    </row>
    <row r="18" spans="1:4" x14ac:dyDescent="0.25">
      <c r="A18" s="52"/>
      <c r="B18" s="52"/>
      <c r="C18" s="52"/>
      <c r="D18" s="52"/>
    </row>
    <row r="19" spans="1:4" x14ac:dyDescent="0.25">
      <c r="A19" s="52"/>
      <c r="B19" s="52"/>
      <c r="C19" s="52"/>
      <c r="D19" s="52"/>
    </row>
    <row r="20" spans="1:4" x14ac:dyDescent="0.25">
      <c r="A20" s="52"/>
      <c r="B20" s="52"/>
      <c r="C20" s="52"/>
      <c r="D20" s="54"/>
    </row>
    <row r="21" spans="1:4" x14ac:dyDescent="0.25">
      <c r="A21" s="52"/>
      <c r="B21" s="52"/>
      <c r="C21" s="52"/>
      <c r="D21" s="54"/>
    </row>
    <row r="22" spans="1:4" x14ac:dyDescent="0.25">
      <c r="A22" s="52"/>
      <c r="B22" s="54"/>
      <c r="C22" s="52"/>
      <c r="D22" s="54"/>
    </row>
    <row r="23" spans="1:4" x14ac:dyDescent="0.25">
      <c r="A23" s="52"/>
      <c r="B23" s="54"/>
      <c r="C23" s="52"/>
      <c r="D23" s="54"/>
    </row>
    <row r="24" spans="1:4" x14ac:dyDescent="0.25">
      <c r="A24" s="52"/>
      <c r="B24" s="52"/>
      <c r="C24" s="52"/>
      <c r="D24" s="54"/>
    </row>
    <row r="25" spans="1:4" x14ac:dyDescent="0.25">
      <c r="A25" s="54"/>
      <c r="B25" s="52"/>
      <c r="C25" s="52"/>
      <c r="D25" s="54"/>
    </row>
    <row r="26" spans="1:4" x14ac:dyDescent="0.25">
      <c r="A26" s="52"/>
      <c r="B26" s="52"/>
      <c r="C26" s="52"/>
      <c r="D26" s="52"/>
    </row>
    <row r="27" spans="1:4" x14ac:dyDescent="0.25">
      <c r="A27" s="52"/>
      <c r="B27" s="52"/>
      <c r="C27" s="52"/>
      <c r="D27" s="54"/>
    </row>
    <row r="28" spans="1:4" x14ac:dyDescent="0.25">
      <c r="A28" s="52"/>
      <c r="B28" s="52"/>
      <c r="C28" s="52"/>
      <c r="D28" s="54"/>
    </row>
    <row r="29" spans="1:4" x14ac:dyDescent="0.25">
      <c r="A29" s="52"/>
      <c r="B29" s="52"/>
      <c r="C29" s="52"/>
      <c r="D29" s="54"/>
    </row>
    <row r="30" spans="1:4" x14ac:dyDescent="0.25">
      <c r="A30" s="52"/>
      <c r="B30" s="52"/>
      <c r="C30" s="52"/>
      <c r="D30" s="54"/>
    </row>
    <row r="31" spans="1:4" x14ac:dyDescent="0.25">
      <c r="A31" s="52"/>
      <c r="B31" s="52"/>
      <c r="C31" s="52"/>
      <c r="D31" s="54"/>
    </row>
    <row r="32" spans="1:4" x14ac:dyDescent="0.25">
      <c r="A32" s="52"/>
      <c r="B32" s="52"/>
      <c r="C32" s="52"/>
      <c r="D32" s="54"/>
    </row>
    <row r="33" spans="1:4" x14ac:dyDescent="0.25">
      <c r="A33" s="52"/>
      <c r="B33" s="52"/>
      <c r="C33" s="52"/>
      <c r="D33" s="54"/>
    </row>
    <row r="34" spans="1:4" x14ac:dyDescent="0.25">
      <c r="A34" s="52"/>
      <c r="B34" s="52"/>
      <c r="C34" s="52"/>
      <c r="D34" s="54"/>
    </row>
    <row r="35" spans="1:4" x14ac:dyDescent="0.25">
      <c r="A35" s="52"/>
      <c r="B35" s="54"/>
      <c r="C35" s="52"/>
      <c r="D35" s="54"/>
    </row>
    <row r="36" spans="1:4" x14ac:dyDescent="0.25">
      <c r="A36" s="52"/>
      <c r="B36" s="52"/>
      <c r="C36" s="52"/>
      <c r="D36" s="54"/>
    </row>
    <row r="37" spans="1:4" x14ac:dyDescent="0.25">
      <c r="A37" s="57"/>
      <c r="B37" s="52"/>
      <c r="C37" s="57"/>
      <c r="D37" s="58"/>
    </row>
    <row r="38" spans="1:4" x14ac:dyDescent="0.25">
      <c r="A38" s="57"/>
      <c r="B38" s="54"/>
      <c r="C38" s="57"/>
      <c r="D38" s="58"/>
    </row>
    <row r="39" spans="1:4" x14ac:dyDescent="0.25">
      <c r="A39" s="57"/>
      <c r="B39" s="54"/>
      <c r="C39" s="57"/>
      <c r="D39" s="57"/>
    </row>
    <row r="40" spans="1:4" x14ac:dyDescent="0.25">
      <c r="A40" s="57"/>
      <c r="B40" s="52"/>
      <c r="C40" s="57"/>
      <c r="D40" s="57"/>
    </row>
    <row r="41" spans="1:4" x14ac:dyDescent="0.25">
      <c r="A41" s="57"/>
      <c r="B41" s="52"/>
      <c r="C41" s="57"/>
      <c r="D41" s="57"/>
    </row>
    <row r="42" spans="1:4" x14ac:dyDescent="0.25">
      <c r="A42" s="57"/>
      <c r="B42" s="52"/>
      <c r="C42" s="57"/>
      <c r="D42" s="58"/>
    </row>
    <row r="43" spans="1:4" x14ac:dyDescent="0.25">
      <c r="A43" s="57"/>
      <c r="B43" s="54"/>
      <c r="C43" s="57"/>
      <c r="D43" s="57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3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3" t="s">
        <v>65</v>
      </c>
      <c r="C1" s="73"/>
      <c r="D1" s="73"/>
      <c r="E1" s="6"/>
      <c r="F1" s="6"/>
      <c r="G1" s="6"/>
      <c r="H1" s="6"/>
    </row>
    <row r="2" spans="1:8" ht="21.6" customHeight="1" x14ac:dyDescent="0.25">
      <c r="A2" s="1"/>
      <c r="B2" s="74" t="s">
        <v>51</v>
      </c>
      <c r="C2" s="74"/>
      <c r="D2" s="74"/>
      <c r="E2" s="1"/>
      <c r="F2" s="1"/>
      <c r="G2" s="1"/>
      <c r="H2" s="1"/>
    </row>
    <row r="3" spans="1:8" ht="17.25" customHeight="1" x14ac:dyDescent="0.25">
      <c r="A3" s="1"/>
      <c r="B3" s="73" t="s">
        <v>35</v>
      </c>
      <c r="C3" s="73"/>
      <c r="D3" s="7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54"/>
      <c r="B5" s="54" t="s">
        <v>3</v>
      </c>
      <c r="C5" s="54"/>
      <c r="D5" s="9"/>
      <c r="E5" s="1"/>
      <c r="F5" s="1"/>
      <c r="G5" s="1"/>
      <c r="H5" s="1"/>
    </row>
    <row r="6" spans="1:8" x14ac:dyDescent="0.25">
      <c r="A6" s="52">
        <v>1</v>
      </c>
      <c r="B6" s="52" t="s">
        <v>72</v>
      </c>
      <c r="C6" s="59">
        <v>8580</v>
      </c>
      <c r="D6" s="3">
        <f>C6</f>
        <v>8580</v>
      </c>
    </row>
    <row r="7" spans="1:8" x14ac:dyDescent="0.25">
      <c r="A7" s="57"/>
      <c r="B7" s="58" t="s">
        <v>7</v>
      </c>
      <c r="C7" s="60"/>
      <c r="D7" s="12"/>
    </row>
    <row r="8" spans="1:8" x14ac:dyDescent="0.25">
      <c r="A8" s="57">
        <v>1</v>
      </c>
      <c r="B8" s="52" t="s">
        <v>75</v>
      </c>
      <c r="C8" s="69">
        <v>7500</v>
      </c>
      <c r="D8" s="47">
        <f>C8+D6</f>
        <v>16080</v>
      </c>
    </row>
    <row r="9" spans="1:8" x14ac:dyDescent="0.25">
      <c r="A9" s="62"/>
      <c r="B9" s="63"/>
      <c r="C9" s="58"/>
      <c r="D9" s="12"/>
    </row>
    <row r="10" spans="1:8" x14ac:dyDescent="0.25">
      <c r="A10" s="64"/>
      <c r="B10" s="65"/>
      <c r="C10" s="66"/>
      <c r="D10" s="49"/>
    </row>
    <row r="11" spans="1:8" x14ac:dyDescent="0.25">
      <c r="A11" s="57"/>
      <c r="B11" s="52"/>
      <c r="C11" s="57"/>
      <c r="D11" s="13"/>
    </row>
    <row r="12" spans="1:8" x14ac:dyDescent="0.25">
      <c r="A12" s="57"/>
      <c r="B12" s="57"/>
      <c r="C12" s="57"/>
      <c r="D12" s="13"/>
    </row>
    <row r="13" spans="1:8" x14ac:dyDescent="0.25">
      <c r="A13" s="57"/>
      <c r="B13" s="57"/>
      <c r="C13" s="57"/>
      <c r="D13" s="12"/>
    </row>
    <row r="14" spans="1:8" x14ac:dyDescent="0.25">
      <c r="A14" s="57"/>
      <c r="B14" s="58"/>
      <c r="C14" s="58"/>
      <c r="D14" s="12"/>
    </row>
    <row r="15" spans="1:8" x14ac:dyDescent="0.25">
      <c r="A15" s="57"/>
      <c r="B15" s="57"/>
      <c r="C15" s="57"/>
      <c r="D15" s="12"/>
    </row>
    <row r="16" spans="1:8" x14ac:dyDescent="0.25">
      <c r="A16" s="57"/>
      <c r="B16" s="55"/>
      <c r="C16" s="57"/>
      <c r="D16" s="13"/>
    </row>
    <row r="17" spans="1:4" x14ac:dyDescent="0.25">
      <c r="A17" s="57"/>
      <c r="B17" s="57"/>
      <c r="C17" s="57"/>
      <c r="D17" s="13"/>
    </row>
    <row r="18" spans="1:4" x14ac:dyDescent="0.25">
      <c r="A18" s="57"/>
      <c r="B18" s="57"/>
      <c r="C18" s="57"/>
      <c r="D18" s="12"/>
    </row>
    <row r="19" spans="1:4" x14ac:dyDescent="0.25">
      <c r="A19" s="57"/>
      <c r="B19" s="57"/>
      <c r="C19" s="57"/>
      <c r="D19" s="13"/>
    </row>
    <row r="20" spans="1:4" x14ac:dyDescent="0.25">
      <c r="A20" s="57"/>
      <c r="B20" s="52"/>
      <c r="C20" s="57"/>
      <c r="D20" s="12"/>
    </row>
    <row r="21" spans="1:4" x14ac:dyDescent="0.25">
      <c r="A21" s="57"/>
      <c r="B21" s="52"/>
      <c r="C21" s="57"/>
      <c r="D21" s="13"/>
    </row>
    <row r="22" spans="1:4" x14ac:dyDescent="0.25">
      <c r="A22" s="57"/>
      <c r="B22" s="58"/>
      <c r="C22" s="58"/>
      <c r="D22" s="12"/>
    </row>
    <row r="23" spans="1:4" x14ac:dyDescent="0.25">
      <c r="A23" s="57"/>
      <c r="B23" s="58"/>
      <c r="C23" s="57"/>
      <c r="D23" s="13"/>
    </row>
    <row r="24" spans="1:4" x14ac:dyDescent="0.25">
      <c r="A24" s="57"/>
      <c r="B24" s="52"/>
      <c r="C24" s="57"/>
      <c r="D24" s="13"/>
    </row>
    <row r="25" spans="1:4" x14ac:dyDescent="0.25">
      <c r="A25" s="57"/>
      <c r="B25" s="52"/>
      <c r="C25" s="57"/>
      <c r="D25" s="12"/>
    </row>
    <row r="26" spans="1:4" x14ac:dyDescent="0.25">
      <c r="A26" s="57"/>
      <c r="B26" s="58"/>
      <c r="C26" s="58"/>
      <c r="D26" s="12"/>
    </row>
    <row r="27" spans="1:4" x14ac:dyDescent="0.25">
      <c r="A27" s="57"/>
      <c r="B27" s="57"/>
      <c r="C27" s="57"/>
      <c r="D27" s="13"/>
    </row>
    <row r="28" spans="1:4" x14ac:dyDescent="0.25">
      <c r="A28" s="57"/>
      <c r="B28" s="58"/>
      <c r="C28" s="58"/>
      <c r="D28" s="12"/>
    </row>
    <row r="29" spans="1:4" x14ac:dyDescent="0.25">
      <c r="A29" s="57"/>
      <c r="B29" s="58"/>
      <c r="C29" s="57"/>
      <c r="D29" s="13"/>
    </row>
    <row r="30" spans="1:4" x14ac:dyDescent="0.25">
      <c r="A30" s="57"/>
      <c r="B30" s="57"/>
      <c r="C30" s="57"/>
      <c r="D30" s="13"/>
    </row>
    <row r="31" spans="1:4" x14ac:dyDescent="0.25">
      <c r="A31" s="57"/>
      <c r="B31" s="58"/>
      <c r="C31" s="58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3" t="s">
        <v>65</v>
      </c>
      <c r="C1" s="73"/>
      <c r="D1" s="73"/>
    </row>
    <row r="2" spans="1:4" ht="15.75" x14ac:dyDescent="0.25">
      <c r="A2" s="1"/>
      <c r="B2" s="74" t="s">
        <v>51</v>
      </c>
      <c r="C2" s="74"/>
      <c r="D2" s="74"/>
    </row>
    <row r="3" spans="1:4" ht="15.75" x14ac:dyDescent="0.25">
      <c r="A3" s="1"/>
      <c r="B3" s="73" t="s">
        <v>37</v>
      </c>
      <c r="C3" s="73"/>
      <c r="D3" s="73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3" t="s">
        <v>66</v>
      </c>
      <c r="C1" s="73"/>
      <c r="D1" s="73"/>
      <c r="E1" s="6"/>
      <c r="F1" s="6"/>
      <c r="G1" s="6"/>
      <c r="H1" s="6"/>
    </row>
    <row r="2" spans="1:8" ht="15.75" x14ac:dyDescent="0.25">
      <c r="A2" s="1"/>
      <c r="B2" s="74" t="s">
        <v>51</v>
      </c>
      <c r="C2" s="74"/>
      <c r="D2" s="74"/>
      <c r="E2" s="1"/>
      <c r="F2" s="1"/>
      <c r="G2" s="1"/>
      <c r="H2" s="1"/>
    </row>
    <row r="3" spans="1:8" ht="15.75" x14ac:dyDescent="0.25">
      <c r="A3" s="1"/>
      <c r="B3" s="73" t="s">
        <v>36</v>
      </c>
      <c r="C3" s="73"/>
      <c r="D3" s="7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/>
      <c r="C5" s="9"/>
      <c r="D5" s="7"/>
      <c r="E5" s="1"/>
      <c r="F5" s="1"/>
      <c r="G5" s="1"/>
      <c r="H5" s="1"/>
    </row>
    <row r="6" spans="1:8" s="1" customFormat="1" x14ac:dyDescent="0.25">
      <c r="A6" s="11"/>
      <c r="B6" s="52"/>
      <c r="C6" s="52"/>
      <c r="D6" s="3"/>
    </row>
    <row r="7" spans="1:8" s="1" customFormat="1" x14ac:dyDescent="0.25">
      <c r="A7" s="11"/>
      <c r="B7" s="54"/>
      <c r="C7" s="52"/>
      <c r="D7" s="39"/>
    </row>
    <row r="8" spans="1:8" s="5" customFormat="1" x14ac:dyDescent="0.25">
      <c r="A8" s="12"/>
      <c r="B8" s="57"/>
      <c r="C8" s="58"/>
      <c r="D8" s="40"/>
    </row>
    <row r="9" spans="1:8" x14ac:dyDescent="0.25">
      <c r="A9" s="13"/>
      <c r="B9" s="54"/>
      <c r="C9" s="57"/>
      <c r="D9" s="41"/>
    </row>
    <row r="10" spans="1:8" x14ac:dyDescent="0.25">
      <c r="A10" s="13"/>
      <c r="B10" s="52"/>
      <c r="C10" s="57"/>
      <c r="D10" s="40"/>
    </row>
    <row r="11" spans="1:8" s="5" customFormat="1" x14ac:dyDescent="0.25">
      <c r="A11" s="13"/>
      <c r="B11" s="54"/>
      <c r="C11" s="57"/>
      <c r="D11" s="40"/>
    </row>
    <row r="12" spans="1:8" x14ac:dyDescent="0.25">
      <c r="A12" s="13"/>
      <c r="B12" s="52"/>
      <c r="C12" s="57"/>
      <c r="D12" s="40"/>
    </row>
    <row r="13" spans="1:8" x14ac:dyDescent="0.25">
      <c r="A13" s="12"/>
      <c r="B13" s="54"/>
      <c r="C13" s="58"/>
      <c r="D13" s="40"/>
    </row>
    <row r="14" spans="1:8" x14ac:dyDescent="0.25">
      <c r="A14" s="12"/>
      <c r="B14" s="54"/>
      <c r="C14" s="58"/>
      <c r="D14" s="12"/>
    </row>
    <row r="15" spans="1:8" x14ac:dyDescent="0.25">
      <c r="A15" s="13"/>
      <c r="B15" s="52"/>
      <c r="C15" s="57"/>
      <c r="D15" s="13"/>
    </row>
    <row r="16" spans="1:8" x14ac:dyDescent="0.25">
      <c r="A16" s="13"/>
      <c r="B16" s="54"/>
      <c r="C16" s="58"/>
      <c r="D16" s="12"/>
    </row>
    <row r="17" spans="1:4" x14ac:dyDescent="0.25">
      <c r="A17" s="13"/>
      <c r="B17" s="54"/>
      <c r="C17" s="57"/>
      <c r="D17" s="13"/>
    </row>
    <row r="18" spans="1:4" x14ac:dyDescent="0.25">
      <c r="A18" s="13"/>
      <c r="B18" s="52"/>
      <c r="C18" s="57"/>
      <c r="D18" s="13"/>
    </row>
    <row r="19" spans="1:4" x14ac:dyDescent="0.25">
      <c r="A19" s="13"/>
      <c r="B19" s="54"/>
      <c r="C19" s="58"/>
      <c r="D19" s="12"/>
    </row>
    <row r="20" spans="1:4" x14ac:dyDescent="0.25">
      <c r="A20" s="13"/>
      <c r="B20" s="54"/>
      <c r="C20" s="58"/>
      <c r="D20" s="12"/>
    </row>
    <row r="21" spans="1:4" x14ac:dyDescent="0.25">
      <c r="A21" s="13"/>
      <c r="B21" s="52"/>
      <c r="C21" s="57"/>
      <c r="D21" s="13"/>
    </row>
    <row r="22" spans="1:4" x14ac:dyDescent="0.25">
      <c r="A22" s="13"/>
      <c r="B22" s="52"/>
      <c r="C22" s="57"/>
      <c r="D22" s="13"/>
    </row>
    <row r="23" spans="1:4" x14ac:dyDescent="0.25">
      <c r="A23" s="13"/>
      <c r="B23" s="54"/>
      <c r="C23" s="58"/>
      <c r="D23" s="12"/>
    </row>
    <row r="24" spans="1:4" x14ac:dyDescent="0.25">
      <c r="A24" s="13"/>
      <c r="B24" s="54"/>
      <c r="C24" s="57"/>
      <c r="D24" s="13"/>
    </row>
    <row r="25" spans="1:4" x14ac:dyDescent="0.25">
      <c r="A25" s="13"/>
      <c r="B25" s="52"/>
      <c r="C25" s="57"/>
      <c r="D25" s="13"/>
    </row>
    <row r="26" spans="1:4" x14ac:dyDescent="0.25">
      <c r="A26" s="13"/>
      <c r="B26" s="54"/>
      <c r="C26" s="58"/>
      <c r="D26" s="12"/>
    </row>
    <row r="27" spans="1:4" x14ac:dyDescent="0.25">
      <c r="A27" s="13"/>
      <c r="B27" s="54"/>
      <c r="C27" s="57"/>
      <c r="D27" s="13"/>
    </row>
    <row r="28" spans="1:4" x14ac:dyDescent="0.25">
      <c r="A28" s="13"/>
      <c r="B28" s="52"/>
      <c r="C28" s="57"/>
      <c r="D28" s="13"/>
    </row>
    <row r="29" spans="1:4" x14ac:dyDescent="0.25">
      <c r="A29" s="13"/>
      <c r="B29" s="54"/>
      <c r="C29" s="58"/>
      <c r="D29" s="12"/>
    </row>
    <row r="30" spans="1:4" x14ac:dyDescent="0.25">
      <c r="A30" s="13"/>
      <c r="B30" s="54"/>
      <c r="C30" s="57"/>
      <c r="D30" s="13"/>
    </row>
    <row r="31" spans="1:4" x14ac:dyDescent="0.25">
      <c r="A31" s="13"/>
      <c r="B31" s="52"/>
      <c r="C31" s="57"/>
      <c r="D31" s="12"/>
    </row>
    <row r="32" spans="1:4" x14ac:dyDescent="0.25">
      <c r="A32" s="13"/>
      <c r="B32" s="54"/>
      <c r="C32" s="58"/>
      <c r="D32" s="12"/>
    </row>
    <row r="33" spans="1:4" x14ac:dyDescent="0.25">
      <c r="A33" s="13"/>
      <c r="B33" s="52"/>
      <c r="C33" s="57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.425781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x14ac:dyDescent="0.25">
      <c r="A2" s="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B5+B6+B8</f>
        <v>19859.419999999998</v>
      </c>
      <c r="C4" s="24">
        <f t="shared" ref="C4:N4" si="0">C5+C6+C8</f>
        <v>14809.419999999998</v>
      </c>
      <c r="D4" s="24">
        <f t="shared" si="0"/>
        <v>15790.419999999998</v>
      </c>
      <c r="E4" s="24">
        <f>E5+E6+E7+E8</f>
        <v>14809.419999999998</v>
      </c>
      <c r="F4" s="24">
        <f t="shared" si="0"/>
        <v>14809.419999999998</v>
      </c>
      <c r="G4" s="24">
        <f t="shared" si="0"/>
        <v>14809.419999999998</v>
      </c>
      <c r="H4" s="24">
        <f t="shared" si="0"/>
        <v>16272.86</v>
      </c>
      <c r="I4" s="24">
        <f t="shared" si="0"/>
        <v>16272.86</v>
      </c>
      <c r="J4" s="24">
        <f t="shared" si="0"/>
        <v>16272.86</v>
      </c>
      <c r="K4" s="24">
        <f t="shared" si="0"/>
        <v>16272.86</v>
      </c>
      <c r="L4" s="24">
        <f t="shared" si="0"/>
        <v>16272.86</v>
      </c>
      <c r="M4" s="24">
        <f t="shared" si="0"/>
        <v>18606.86</v>
      </c>
      <c r="N4" s="24">
        <f t="shared" si="0"/>
        <v>194858.68</v>
      </c>
    </row>
    <row r="5" spans="1:14" ht="39" customHeight="1" x14ac:dyDescent="0.35">
      <c r="A5" s="28" t="s">
        <v>17</v>
      </c>
      <c r="B5" s="25">
        <v>10180.48</v>
      </c>
      <c r="C5" s="25">
        <v>10180.48</v>
      </c>
      <c r="D5" s="25">
        <v>10180.48</v>
      </c>
      <c r="E5" s="25">
        <v>10180.48</v>
      </c>
      <c r="F5" s="25">
        <v>10180.48</v>
      </c>
      <c r="G5" s="25">
        <v>10180.48</v>
      </c>
      <c r="H5" s="25">
        <v>11198.53</v>
      </c>
      <c r="I5" s="25">
        <v>11198.53</v>
      </c>
      <c r="J5" s="25">
        <v>11198.53</v>
      </c>
      <c r="K5" s="25">
        <v>11198.53</v>
      </c>
      <c r="L5" s="25">
        <v>11198.53</v>
      </c>
      <c r="M5" s="25">
        <v>11198.53</v>
      </c>
      <c r="N5" s="25">
        <f t="shared" ref="N5:N24" si="1">SUM(B5:M5)</f>
        <v>128274.05999999998</v>
      </c>
    </row>
    <row r="6" spans="1:14" ht="44.25" customHeight="1" x14ac:dyDescent="0.35">
      <c r="A6" s="28" t="s">
        <v>39</v>
      </c>
      <c r="B6" s="25">
        <v>4628.9399999999996</v>
      </c>
      <c r="C6" s="25">
        <v>4628.9399999999996</v>
      </c>
      <c r="D6" s="25">
        <v>4628.9399999999996</v>
      </c>
      <c r="E6" s="25">
        <v>4628.9399999999996</v>
      </c>
      <c r="F6" s="25">
        <v>4628.9399999999996</v>
      </c>
      <c r="G6" s="25">
        <v>4628.9399999999996</v>
      </c>
      <c r="H6" s="25">
        <v>5074.33</v>
      </c>
      <c r="I6" s="25">
        <v>5074.33</v>
      </c>
      <c r="J6" s="25">
        <v>5074.33</v>
      </c>
      <c r="K6" s="25">
        <v>5074.33</v>
      </c>
      <c r="L6" s="25">
        <v>5074.33</v>
      </c>
      <c r="M6" s="25">
        <v>5074.33</v>
      </c>
      <c r="N6" s="25">
        <f>SUM(B6:M6)</f>
        <v>58219.62</v>
      </c>
    </row>
    <row r="7" spans="1:14" ht="44.25" customHeight="1" x14ac:dyDescent="0.35">
      <c r="A7" s="28" t="s">
        <v>60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44.25" customHeight="1" x14ac:dyDescent="0.35">
      <c r="A8" s="28" t="s">
        <v>32</v>
      </c>
      <c r="B8" s="25">
        <f>4000+1050</f>
        <v>5050</v>
      </c>
      <c r="C8" s="25"/>
      <c r="D8" s="25">
        <f>825+156</f>
        <v>981</v>
      </c>
      <c r="E8" s="25"/>
      <c r="F8" s="25"/>
      <c r="G8" s="25"/>
      <c r="H8" s="25"/>
      <c r="I8" s="25"/>
      <c r="J8" s="25"/>
      <c r="K8" s="25"/>
      <c r="L8" s="25"/>
      <c r="M8" s="25">
        <v>2334</v>
      </c>
      <c r="N8" s="25">
        <f>SUM(B8:M8)</f>
        <v>8365</v>
      </c>
    </row>
    <row r="9" spans="1:14" ht="36" customHeight="1" x14ac:dyDescent="0.35">
      <c r="A9" s="29" t="s">
        <v>18</v>
      </c>
      <c r="B9" s="24">
        <f>B10+B11+B12+B13+B14</f>
        <v>5438.1</v>
      </c>
      <c r="C9" s="24">
        <f t="shared" ref="C9:M9" si="2">C10+C11+C12+C13+C14</f>
        <v>7651.17</v>
      </c>
      <c r="D9" s="24">
        <f t="shared" si="2"/>
        <v>4970.3</v>
      </c>
      <c r="E9" s="24">
        <f t="shared" si="2"/>
        <v>4152.53</v>
      </c>
      <c r="F9" s="24">
        <f t="shared" si="2"/>
        <v>3849.92</v>
      </c>
      <c r="G9" s="24">
        <f t="shared" si="2"/>
        <v>10768.85</v>
      </c>
      <c r="H9" s="24">
        <f t="shared" si="2"/>
        <v>11519.14</v>
      </c>
      <c r="I9" s="24">
        <f t="shared" si="2"/>
        <v>7844.9</v>
      </c>
      <c r="J9" s="24">
        <f t="shared" si="2"/>
        <v>10295.880000000001</v>
      </c>
      <c r="K9" s="24">
        <f t="shared" si="2"/>
        <v>8865.4700000000012</v>
      </c>
      <c r="L9" s="24">
        <f t="shared" si="2"/>
        <v>5869.33</v>
      </c>
      <c r="M9" s="24">
        <f t="shared" si="2"/>
        <v>6652.2</v>
      </c>
      <c r="N9" s="24">
        <f t="shared" si="1"/>
        <v>87877.79</v>
      </c>
    </row>
    <row r="10" spans="1:14" ht="40.5" customHeight="1" x14ac:dyDescent="0.35">
      <c r="A10" s="28" t="s">
        <v>19</v>
      </c>
      <c r="B10" s="25">
        <v>2158.92</v>
      </c>
      <c r="C10" s="25">
        <v>2158.92</v>
      </c>
      <c r="D10" s="25">
        <v>2486.77</v>
      </c>
      <c r="E10" s="25">
        <v>2158.92</v>
      </c>
      <c r="F10" s="25">
        <v>2553.92</v>
      </c>
      <c r="G10" s="25">
        <v>8285.32</v>
      </c>
      <c r="H10" s="25">
        <v>6010.17</v>
      </c>
      <c r="I10" s="25">
        <v>2158.92</v>
      </c>
      <c r="J10" s="25">
        <v>5829.17</v>
      </c>
      <c r="K10" s="25">
        <v>3053.92</v>
      </c>
      <c r="L10" s="25">
        <v>2158.92</v>
      </c>
      <c r="M10" s="25">
        <v>3121.42</v>
      </c>
      <c r="N10" s="24">
        <f t="shared" si="1"/>
        <v>42135.289999999994</v>
      </c>
    </row>
    <row r="11" spans="1:14" ht="45.75" customHeight="1" x14ac:dyDescent="0.35">
      <c r="A11" s="28" t="s">
        <v>20</v>
      </c>
      <c r="B11" s="26">
        <v>1296</v>
      </c>
      <c r="C11" s="25">
        <v>4696.6000000000004</v>
      </c>
      <c r="D11" s="25">
        <v>1296</v>
      </c>
      <c r="E11" s="25">
        <v>1296</v>
      </c>
      <c r="F11" s="25">
        <v>1296</v>
      </c>
      <c r="G11" s="25">
        <v>1296</v>
      </c>
      <c r="H11" s="25">
        <v>1296</v>
      </c>
      <c r="I11" s="25">
        <v>1296</v>
      </c>
      <c r="J11" s="25">
        <v>1296</v>
      </c>
      <c r="K11" s="25">
        <v>1446</v>
      </c>
      <c r="L11" s="25">
        <f>2796-1500</f>
        <v>1296</v>
      </c>
      <c r="M11" s="25">
        <v>2343.25</v>
      </c>
      <c r="N11" s="24">
        <f t="shared" si="1"/>
        <v>20149.849999999999</v>
      </c>
    </row>
    <row r="12" spans="1:14" ht="45.75" customHeight="1" x14ac:dyDescent="0.35">
      <c r="A12" s="36" t="s">
        <v>30</v>
      </c>
      <c r="B12" s="26"/>
      <c r="C12" s="25"/>
      <c r="D12" s="25"/>
      <c r="E12" s="25">
        <v>697.61</v>
      </c>
      <c r="F12" s="25"/>
      <c r="G12" s="25"/>
      <c r="H12" s="25">
        <f>1894.2+1725</f>
        <v>3619.2</v>
      </c>
      <c r="I12" s="25">
        <v>625.5</v>
      </c>
      <c r="J12" s="25"/>
      <c r="K12" s="25">
        <v>1788.6</v>
      </c>
      <c r="L12" s="25">
        <v>1025</v>
      </c>
      <c r="M12" s="25"/>
      <c r="N12" s="24">
        <f t="shared" si="1"/>
        <v>7755.91</v>
      </c>
    </row>
    <row r="13" spans="1:14" ht="45.75" customHeight="1" x14ac:dyDescent="0.35">
      <c r="A13" s="36" t="s">
        <v>38</v>
      </c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>
        <f t="shared" si="1"/>
        <v>0</v>
      </c>
    </row>
    <row r="14" spans="1:14" ht="21.75" customHeight="1" x14ac:dyDescent="0.35">
      <c r="A14" s="28" t="s">
        <v>21</v>
      </c>
      <c r="B14" s="25">
        <v>1983.18</v>
      </c>
      <c r="C14" s="25">
        <v>795.65</v>
      </c>
      <c r="D14" s="25">
        <v>1187.53</v>
      </c>
      <c r="E14" s="25"/>
      <c r="F14" s="25"/>
      <c r="G14" s="25">
        <v>1187.53</v>
      </c>
      <c r="H14" s="25">
        <v>593.77</v>
      </c>
      <c r="I14" s="25">
        <v>3764.48</v>
      </c>
      <c r="J14" s="25">
        <v>3170.71</v>
      </c>
      <c r="K14" s="25">
        <v>2576.9499999999998</v>
      </c>
      <c r="L14" s="25">
        <v>1389.41</v>
      </c>
      <c r="M14" s="25">
        <v>1187.53</v>
      </c>
      <c r="N14" s="25">
        <f t="shared" si="1"/>
        <v>17836.739999999998</v>
      </c>
    </row>
    <row r="15" spans="1:14" ht="23.25" customHeight="1" x14ac:dyDescent="0.35">
      <c r="A15" s="29" t="s">
        <v>22</v>
      </c>
      <c r="B15" s="24">
        <f>B16+B17+B18</f>
        <v>0</v>
      </c>
      <c r="C15" s="24">
        <f t="shared" ref="C15:M15" si="3">C16+C17+C18</f>
        <v>0</v>
      </c>
      <c r="D15" s="24">
        <f t="shared" si="3"/>
        <v>8580</v>
      </c>
      <c r="E15" s="24">
        <f t="shared" si="3"/>
        <v>7500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24"/>
      <c r="M15" s="24">
        <f t="shared" si="3"/>
        <v>0</v>
      </c>
      <c r="N15" s="24">
        <f t="shared" si="1"/>
        <v>16080</v>
      </c>
    </row>
    <row r="16" spans="1:14" ht="42" customHeight="1" x14ac:dyDescent="0.35">
      <c r="A16" s="28" t="s">
        <v>23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28" t="s">
        <v>24</v>
      </c>
      <c r="B17" s="25"/>
      <c r="C17" s="25"/>
      <c r="D17" s="25">
        <v>8580</v>
      </c>
      <c r="E17" s="25">
        <v>7500</v>
      </c>
      <c r="F17" s="25"/>
      <c r="G17" s="25"/>
      <c r="H17" s="25"/>
      <c r="I17" s="25"/>
      <c r="J17" s="25"/>
      <c r="K17" s="25"/>
      <c r="L17" s="25"/>
      <c r="M17" s="25"/>
      <c r="N17" s="25">
        <f t="shared" si="1"/>
        <v>16080</v>
      </c>
    </row>
    <row r="18" spans="1:14" ht="40.5" customHeight="1" x14ac:dyDescent="0.35">
      <c r="A18" s="36" t="s">
        <v>31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f t="shared" si="1"/>
        <v>0</v>
      </c>
    </row>
    <row r="19" spans="1:14" ht="40.5" customHeight="1" x14ac:dyDescent="0.35">
      <c r="A19" s="48" t="s">
        <v>50</v>
      </c>
      <c r="B19" s="25"/>
      <c r="C19" s="25"/>
      <c r="D19" s="25"/>
      <c r="E19" s="25"/>
      <c r="F19" s="25">
        <v>1616.3</v>
      </c>
      <c r="G19" s="25">
        <v>1487.3</v>
      </c>
      <c r="H19" s="25"/>
      <c r="I19" s="25">
        <v>1475.8</v>
      </c>
      <c r="J19" s="25"/>
      <c r="K19" s="25"/>
      <c r="L19" s="25"/>
      <c r="M19" s="25"/>
      <c r="N19" s="25">
        <f t="shared" si="1"/>
        <v>4579.3999999999996</v>
      </c>
    </row>
    <row r="20" spans="1:14" ht="40.5" customHeight="1" x14ac:dyDescent="0.35">
      <c r="A20" s="29" t="s">
        <v>53</v>
      </c>
      <c r="B20" s="24">
        <f>B21+B22+B23</f>
        <v>0</v>
      </c>
      <c r="C20" s="24">
        <f t="shared" ref="C20:M20" si="4">C21+C22+C23</f>
        <v>0</v>
      </c>
      <c r="D20" s="24">
        <f t="shared" si="4"/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H20" s="24">
        <f t="shared" si="4"/>
        <v>0</v>
      </c>
      <c r="I20" s="24">
        <f t="shared" si="4"/>
        <v>0</v>
      </c>
      <c r="J20" s="24">
        <f t="shared" si="4"/>
        <v>0</v>
      </c>
      <c r="K20" s="24">
        <f t="shared" si="4"/>
        <v>0</v>
      </c>
      <c r="L20" s="24">
        <f t="shared" si="4"/>
        <v>0</v>
      </c>
      <c r="M20" s="24">
        <f t="shared" si="4"/>
        <v>0</v>
      </c>
      <c r="N20" s="24">
        <f t="shared" ref="N20:N23" si="5">SUM(B20:M20)</f>
        <v>0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28" t="s">
        <v>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40.5" customHeight="1" x14ac:dyDescent="0.35">
      <c r="A23" s="36" t="s">
        <v>56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 t="shared" si="5"/>
        <v>0</v>
      </c>
    </row>
    <row r="24" spans="1:14" ht="39.75" customHeight="1" x14ac:dyDescent="0.35">
      <c r="A24" s="29" t="s">
        <v>57</v>
      </c>
      <c r="B24" s="24">
        <v>6362.8</v>
      </c>
      <c r="C24" s="24">
        <v>6362.8</v>
      </c>
      <c r="D24" s="24">
        <v>6362.8</v>
      </c>
      <c r="E24" s="24">
        <v>6362.8</v>
      </c>
      <c r="F24" s="24">
        <v>6362.8</v>
      </c>
      <c r="G24" s="24">
        <v>6362.8</v>
      </c>
      <c r="H24" s="24">
        <v>6999.08</v>
      </c>
      <c r="I24" s="24">
        <v>6999.08</v>
      </c>
      <c r="J24" s="24">
        <v>6999.08</v>
      </c>
      <c r="K24" s="24">
        <v>6999.08</v>
      </c>
      <c r="L24" s="24">
        <v>6999.08</v>
      </c>
      <c r="M24" s="24">
        <v>6999.08</v>
      </c>
      <c r="N24" s="24">
        <f t="shared" si="1"/>
        <v>80171.280000000013</v>
      </c>
    </row>
    <row r="25" spans="1:14" ht="22.5" customHeight="1" x14ac:dyDescent="0.35">
      <c r="A25" s="29" t="s">
        <v>25</v>
      </c>
      <c r="B25" s="24">
        <f>B4+B9+B15+B24+B19+B20</f>
        <v>31660.319999999996</v>
      </c>
      <c r="C25" s="24">
        <f t="shared" ref="C25:N25" si="6">C4+C9+C15+C24+C19+C20</f>
        <v>28823.389999999996</v>
      </c>
      <c r="D25" s="24">
        <f t="shared" si="6"/>
        <v>35703.519999999997</v>
      </c>
      <c r="E25" s="24">
        <f t="shared" si="6"/>
        <v>32824.75</v>
      </c>
      <c r="F25" s="24">
        <f t="shared" si="6"/>
        <v>26638.439999999995</v>
      </c>
      <c r="G25" s="24">
        <f t="shared" si="6"/>
        <v>33428.369999999995</v>
      </c>
      <c r="H25" s="24">
        <f t="shared" si="6"/>
        <v>34791.08</v>
      </c>
      <c r="I25" s="24">
        <f t="shared" si="6"/>
        <v>32592.640000000003</v>
      </c>
      <c r="J25" s="24">
        <f t="shared" si="6"/>
        <v>33567.82</v>
      </c>
      <c r="K25" s="24">
        <f t="shared" si="6"/>
        <v>32137.410000000003</v>
      </c>
      <c r="L25" s="24">
        <f t="shared" si="6"/>
        <v>29141.270000000004</v>
      </c>
      <c r="M25" s="24">
        <f t="shared" si="6"/>
        <v>32258.14</v>
      </c>
      <c r="N25" s="24">
        <f t="shared" si="6"/>
        <v>383567.15</v>
      </c>
    </row>
    <row r="26" spans="1:14" ht="15.75" x14ac:dyDescent="0.25">
      <c r="A26" s="76" t="s">
        <v>58</v>
      </c>
      <c r="B26" s="76"/>
      <c r="C26" s="76"/>
      <c r="D26" s="30"/>
      <c r="E26" s="30"/>
      <c r="F26" s="30"/>
      <c r="G26" s="38"/>
      <c r="H26" s="30"/>
      <c r="I26" s="30"/>
      <c r="J26" s="30"/>
      <c r="K26" s="30"/>
      <c r="L26" s="77" t="s">
        <v>29</v>
      </c>
      <c r="M26" s="77"/>
      <c r="N26" s="77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76" t="s">
        <v>27</v>
      </c>
      <c r="B28" s="76"/>
      <c r="C28" s="76"/>
      <c r="D28" s="30"/>
      <c r="E28" s="30"/>
      <c r="F28" s="30"/>
      <c r="G28" s="30"/>
      <c r="H28" s="30"/>
      <c r="I28" s="30"/>
      <c r="J28" s="30"/>
      <c r="K28" s="30"/>
      <c r="L28" s="77" t="s">
        <v>33</v>
      </c>
      <c r="M28" s="77"/>
      <c r="N28" s="77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D23" sqref="D23:D24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 x14ac:dyDescent="0.25">
      <c r="B1" s="50" t="s">
        <v>52</v>
      </c>
      <c r="C1" s="50"/>
      <c r="D1" s="50"/>
      <c r="E1" s="50"/>
      <c r="F1" s="5"/>
      <c r="G1" s="5"/>
    </row>
    <row r="2" spans="1:7" ht="15.75" x14ac:dyDescent="0.25">
      <c r="B2" s="50"/>
      <c r="C2" s="50" t="s">
        <v>51</v>
      </c>
      <c r="D2" s="50"/>
      <c r="E2" s="50"/>
      <c r="F2" s="5"/>
      <c r="G2" s="5"/>
    </row>
    <row r="3" spans="1:7" ht="15.75" x14ac:dyDescent="0.25">
      <c r="B3" s="50" t="s">
        <v>40</v>
      </c>
      <c r="C3" s="50"/>
      <c r="D3" s="50"/>
      <c r="E3" s="50"/>
      <c r="F3" s="5"/>
      <c r="G3" s="5"/>
    </row>
    <row r="4" spans="1:7" x14ac:dyDescent="0.25">
      <c r="A4" s="42" t="s">
        <v>41</v>
      </c>
      <c r="B4" s="42" t="s">
        <v>41</v>
      </c>
      <c r="C4" s="42"/>
      <c r="D4" s="42" t="s">
        <v>42</v>
      </c>
      <c r="E4" s="42" t="s">
        <v>43</v>
      </c>
    </row>
    <row r="5" spans="1:7" x14ac:dyDescent="0.25">
      <c r="A5" s="43" t="s">
        <v>44</v>
      </c>
      <c r="B5" s="43" t="s">
        <v>45</v>
      </c>
      <c r="C5" s="43" t="s">
        <v>46</v>
      </c>
      <c r="D5" s="43" t="s">
        <v>47</v>
      </c>
      <c r="E5" s="43" t="s">
        <v>48</v>
      </c>
    </row>
    <row r="6" spans="1:7" x14ac:dyDescent="0.25">
      <c r="A6" s="32"/>
      <c r="B6" s="32"/>
      <c r="C6" s="44"/>
      <c r="D6" s="45"/>
      <c r="E6" s="32"/>
    </row>
    <row r="7" spans="1:7" x14ac:dyDescent="0.25">
      <c r="A7" s="32"/>
      <c r="B7" s="32"/>
      <c r="C7" s="44"/>
      <c r="D7" s="45"/>
      <c r="E7" s="46"/>
    </row>
    <row r="8" spans="1:7" x14ac:dyDescent="0.25">
      <c r="A8" s="32"/>
      <c r="B8" s="32"/>
      <c r="C8" s="44"/>
      <c r="D8" s="45"/>
      <c r="E8" s="32"/>
    </row>
    <row r="9" spans="1:7" x14ac:dyDescent="0.25">
      <c r="A9" s="32"/>
      <c r="B9" s="32"/>
      <c r="C9" s="44"/>
      <c r="D9" s="45"/>
      <c r="E9" s="32"/>
    </row>
    <row r="10" spans="1:7" x14ac:dyDescent="0.25">
      <c r="A10" s="32"/>
      <c r="B10" s="32"/>
      <c r="C10" s="44"/>
      <c r="D10" s="45"/>
      <c r="E10" s="32"/>
    </row>
    <row r="11" spans="1:7" x14ac:dyDescent="0.25">
      <c r="A11" s="32"/>
      <c r="B11" s="32"/>
      <c r="C11" s="44"/>
      <c r="D11" s="45"/>
      <c r="E11" s="32"/>
    </row>
    <row r="12" spans="1:7" x14ac:dyDescent="0.25">
      <c r="A12" s="32"/>
      <c r="B12" s="32"/>
      <c r="C12" s="44"/>
      <c r="D12" s="45"/>
      <c r="E12" s="32"/>
    </row>
    <row r="13" spans="1:7" x14ac:dyDescent="0.25">
      <c r="A13" s="32"/>
      <c r="B13" s="32"/>
      <c r="C13" s="44"/>
      <c r="D13" s="45"/>
      <c r="E13" s="32"/>
    </row>
    <row r="14" spans="1:7" x14ac:dyDescent="0.25">
      <c r="A14" s="32"/>
      <c r="B14" s="32"/>
      <c r="C14" s="44"/>
      <c r="D14" s="45"/>
      <c r="E14" s="32"/>
    </row>
    <row r="15" spans="1:7" x14ac:dyDescent="0.25">
      <c r="A15" s="32"/>
      <c r="B15" s="32"/>
      <c r="C15" s="44"/>
      <c r="D15" s="45"/>
      <c r="E15" s="32"/>
    </row>
    <row r="16" spans="1:7" x14ac:dyDescent="0.25">
      <c r="A16" s="32"/>
      <c r="B16" s="32"/>
      <c r="C16" s="44"/>
      <c r="D16" s="45"/>
      <c r="E16" s="32"/>
    </row>
    <row r="17" spans="1:5" x14ac:dyDescent="0.25">
      <c r="A17" s="32"/>
      <c r="B17" s="32"/>
      <c r="C17" s="44"/>
      <c r="D17" s="45"/>
      <c r="E17" s="32"/>
    </row>
    <row r="18" spans="1:5" x14ac:dyDescent="0.25">
      <c r="A18" s="32"/>
      <c r="B18" s="32"/>
      <c r="C18" s="44"/>
      <c r="D18" s="45"/>
      <c r="E18" s="32"/>
    </row>
    <row r="19" spans="1:5" x14ac:dyDescent="0.25">
      <c r="A19" s="32"/>
      <c r="B19" s="32"/>
      <c r="C19" s="44"/>
      <c r="D19" s="32"/>
      <c r="E19" s="32"/>
    </row>
    <row r="20" spans="1:5" x14ac:dyDescent="0.25">
      <c r="A20" s="32"/>
      <c r="B20" s="32"/>
      <c r="C20" s="44"/>
      <c r="D20" s="32"/>
      <c r="E20" s="32"/>
    </row>
    <row r="21" spans="1:5" x14ac:dyDescent="0.25">
      <c r="A21" s="32"/>
      <c r="B21" s="32"/>
      <c r="C21" s="44"/>
      <c r="D21" s="32"/>
      <c r="E21" s="32"/>
    </row>
    <row r="22" spans="1:5" x14ac:dyDescent="0.25">
      <c r="A22" s="32"/>
      <c r="B22" s="32"/>
      <c r="C22" s="44"/>
      <c r="D22" s="32"/>
      <c r="E22" s="32"/>
    </row>
    <row r="23" spans="1:5" x14ac:dyDescent="0.25">
      <c r="A23" s="32"/>
      <c r="B23" s="32"/>
      <c r="C23" s="44"/>
      <c r="D23" s="32"/>
      <c r="E23" s="32"/>
    </row>
    <row r="24" spans="1:5" x14ac:dyDescent="0.25">
      <c r="A24" s="32"/>
      <c r="B24" s="32"/>
      <c r="C24" s="44"/>
      <c r="D24" s="32"/>
      <c r="E24" s="32"/>
    </row>
    <row r="25" spans="1:5" x14ac:dyDescent="0.25">
      <c r="A25" s="32"/>
      <c r="B25" s="32"/>
      <c r="C25" s="44"/>
      <c r="D25" s="32"/>
      <c r="E25" s="32"/>
    </row>
    <row r="26" spans="1:5" x14ac:dyDescent="0.25">
      <c r="A26" s="32"/>
      <c r="B26" s="32"/>
      <c r="C26" s="44"/>
      <c r="D26" s="32"/>
      <c r="E26" s="32"/>
    </row>
    <row r="27" spans="1:5" x14ac:dyDescent="0.25">
      <c r="A27" s="32"/>
      <c r="B27" s="32"/>
      <c r="C27" s="44"/>
      <c r="D27" s="32"/>
      <c r="E27" s="32"/>
    </row>
    <row r="28" spans="1:5" x14ac:dyDescent="0.25">
      <c r="A28" s="32"/>
      <c r="B28" s="32"/>
      <c r="C28" s="44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workbookViewId="0">
      <selection activeCell="B16" sqref="B16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3" t="s">
        <v>65</v>
      </c>
      <c r="C1" s="73"/>
      <c r="D1" s="73"/>
    </row>
    <row r="2" spans="1:4" ht="15.75" x14ac:dyDescent="0.25">
      <c r="A2" s="1"/>
      <c r="B2" s="74" t="s">
        <v>51</v>
      </c>
      <c r="C2" s="74"/>
      <c r="D2" s="74"/>
    </row>
    <row r="3" spans="1:4" ht="15.75" x14ac:dyDescent="0.25">
      <c r="A3" s="1"/>
      <c r="B3" s="73" t="s">
        <v>49</v>
      </c>
      <c r="C3" s="73"/>
      <c r="D3" s="73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53"/>
      <c r="B5" s="54" t="s">
        <v>8</v>
      </c>
      <c r="C5" s="53"/>
      <c r="D5" s="53"/>
    </row>
    <row r="6" spans="1:4" x14ac:dyDescent="0.25">
      <c r="A6" s="52">
        <v>1</v>
      </c>
      <c r="B6" s="57" t="s">
        <v>78</v>
      </c>
      <c r="C6" s="59">
        <v>345.2</v>
      </c>
      <c r="D6" s="54"/>
    </row>
    <row r="7" spans="1:4" x14ac:dyDescent="0.25">
      <c r="A7" s="57">
        <v>2</v>
      </c>
      <c r="B7" s="57" t="s">
        <v>79</v>
      </c>
      <c r="C7" s="60">
        <v>1271.0999999999999</v>
      </c>
      <c r="D7" s="58"/>
    </row>
    <row r="8" spans="1:4" x14ac:dyDescent="0.25">
      <c r="A8" s="57"/>
      <c r="B8" s="54" t="s">
        <v>77</v>
      </c>
      <c r="C8" s="69">
        <f>SUM(C6:C7)</f>
        <v>1616.3</v>
      </c>
      <c r="D8" s="61">
        <f>C8</f>
        <v>1616.3</v>
      </c>
    </row>
    <row r="9" spans="1:4" x14ac:dyDescent="0.25">
      <c r="A9" s="62"/>
      <c r="B9" s="63" t="s">
        <v>9</v>
      </c>
      <c r="C9" s="57"/>
      <c r="D9" s="58"/>
    </row>
    <row r="10" spans="1:4" x14ac:dyDescent="0.25">
      <c r="A10" s="64">
        <v>1</v>
      </c>
      <c r="B10" s="65" t="s">
        <v>82</v>
      </c>
      <c r="C10" s="66">
        <v>1487.3</v>
      </c>
      <c r="D10" s="67">
        <f>C10+D8</f>
        <v>3103.6</v>
      </c>
    </row>
    <row r="11" spans="1:4" x14ac:dyDescent="0.25">
      <c r="A11" s="57"/>
      <c r="B11" s="54" t="s">
        <v>11</v>
      </c>
      <c r="C11" s="58"/>
      <c r="D11" s="58"/>
    </row>
    <row r="12" spans="1:4" x14ac:dyDescent="0.25">
      <c r="A12" s="57">
        <v>1</v>
      </c>
      <c r="B12" s="57" t="s">
        <v>82</v>
      </c>
      <c r="C12" s="58">
        <v>1475.8</v>
      </c>
      <c r="D12" s="58">
        <f>C12+D10</f>
        <v>4579.3999999999996</v>
      </c>
    </row>
    <row r="13" spans="1:4" x14ac:dyDescent="0.25">
      <c r="A13" s="57"/>
      <c r="B13" s="58"/>
      <c r="C13" s="57"/>
      <c r="D13" s="58"/>
    </row>
    <row r="14" spans="1:4" x14ac:dyDescent="0.25">
      <c r="A14" s="57"/>
      <c r="B14" s="57"/>
      <c r="C14" s="57"/>
      <c r="D14" s="58"/>
    </row>
    <row r="15" spans="1:4" x14ac:dyDescent="0.25">
      <c r="A15" s="57"/>
      <c r="B15" s="58"/>
      <c r="C15" s="58"/>
      <c r="D15" s="58"/>
    </row>
    <row r="16" spans="1:4" x14ac:dyDescent="0.25">
      <c r="A16" s="57"/>
      <c r="B16" s="55"/>
      <c r="C16" s="57"/>
      <c r="D16" s="57"/>
    </row>
    <row r="17" spans="1:4" x14ac:dyDescent="0.25">
      <c r="A17" s="57"/>
      <c r="B17" s="57"/>
      <c r="C17" s="57"/>
      <c r="D17" s="57"/>
    </row>
    <row r="18" spans="1:4" x14ac:dyDescent="0.25">
      <c r="A18" s="57"/>
      <c r="B18" s="57"/>
      <c r="C18" s="57"/>
      <c r="D18" s="57"/>
    </row>
    <row r="19" spans="1:4" x14ac:dyDescent="0.25">
      <c r="A19" s="57"/>
      <c r="B19" s="58"/>
      <c r="C19" s="58"/>
      <c r="D19" s="58"/>
    </row>
    <row r="20" spans="1:4" x14ac:dyDescent="0.25">
      <c r="A20" s="57"/>
      <c r="B20" s="58"/>
      <c r="C20" s="57"/>
      <c r="D20" s="57"/>
    </row>
    <row r="21" spans="1:4" x14ac:dyDescent="0.25">
      <c r="A21" s="57"/>
      <c r="B21" s="52"/>
      <c r="C21" s="58"/>
      <c r="D21" s="58"/>
    </row>
    <row r="22" spans="1:4" x14ac:dyDescent="0.25">
      <c r="A22" s="57"/>
      <c r="B22" s="54"/>
      <c r="C22" s="57"/>
      <c r="D22" s="58"/>
    </row>
    <row r="23" spans="1:4" x14ac:dyDescent="0.25">
      <c r="A23" s="57"/>
      <c r="B23" s="52"/>
      <c r="C23" s="57"/>
      <c r="D23" s="58"/>
    </row>
    <row r="24" spans="1:4" x14ac:dyDescent="0.25">
      <c r="A24" s="57"/>
      <c r="B24" s="58"/>
      <c r="C24" s="58"/>
      <c r="D24" s="58"/>
    </row>
    <row r="25" spans="1:4" x14ac:dyDescent="0.25">
      <c r="A25" s="57"/>
      <c r="B25" s="57"/>
      <c r="C25" s="57"/>
      <c r="D25" s="58"/>
    </row>
    <row r="26" spans="1:4" x14ac:dyDescent="0.25">
      <c r="A26" s="57"/>
      <c r="B26" s="58"/>
      <c r="C26" s="57"/>
      <c r="D26" s="57"/>
    </row>
    <row r="27" spans="1:4" x14ac:dyDescent="0.25">
      <c r="A27" s="57"/>
      <c r="B27" s="58"/>
      <c r="C27" s="57"/>
      <c r="D27" s="57"/>
    </row>
    <row r="28" spans="1:4" x14ac:dyDescent="0.25">
      <c r="A28" s="57"/>
      <c r="B28" s="58"/>
      <c r="C28" s="57"/>
      <c r="D28" s="57"/>
    </row>
    <row r="29" spans="1:4" x14ac:dyDescent="0.25">
      <c r="A29" s="57"/>
      <c r="B29" s="52"/>
      <c r="C29" s="57"/>
      <c r="D29" s="57"/>
    </row>
    <row r="30" spans="1:4" x14ac:dyDescent="0.25">
      <c r="A30" s="57"/>
      <c r="B30" s="52"/>
      <c r="C30" s="57"/>
      <c r="D30" s="58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2024-02-09T07:27:52Z</cp:lastPrinted>
  <dcterms:created xsi:type="dcterms:W3CDTF">2011-07-25T05:21:17Z</dcterms:created>
  <dcterms:modified xsi:type="dcterms:W3CDTF">2024-02-09T07:28:18Z</dcterms:modified>
</cp:coreProperties>
</file>