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A032725-9E27-4E7D-AE04-8D2688730DA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<sst xmlns="http://schemas.openxmlformats.org/spreadsheetml/2006/main" count="37" uniqueCount="37">
  <si>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</si>
  <si>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</si>
  <si>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</si>
  <si>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</si>
  <si>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</si>
  <si>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</si>
  <si>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</si>
  <si>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</si>
  <si>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</si>
  <si>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</si>
  <si>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</si>
  <si>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</si>
  <si>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</si>
  <si>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</si>
  <si>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</si>
  <si>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</si>
  <si>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</si>
  <si>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</si>
  <si>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</si>
  <si>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</si>
  <si>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</si>
  <si>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</si>
  <si>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</si>
  <si>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</si>
  <si>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</si>
  <si>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</si>
  <si>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</si>
  <si>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</si>
  <si>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</si>
  <si>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</si>
  <si>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</si>
  <si>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</si>
  <si>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</si>
  <si>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</si>
  <si>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</si>
  <si>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</si>
  <si>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 Чередничекно 11/2  за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</si>
</sst>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H39" sqref="H39:I39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1590.3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18</v>
      </c>
      <c r="B11" s="24"/>
      <c r="C11" s="25"/>
      <c r="D11" s="26">
        <v>0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216162.22999999998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f>10714.43+164558.91+1769.61+11375.41</f>
        <v>188418.36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14</v>
      </c>
      <c r="B15" s="57"/>
      <c r="C15" s="58"/>
      <c r="D15" s="52"/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320771.19000000006</v>
      </c>
      <c r="E18" s="74"/>
      <c r="F18" s="75"/>
      <c r="G18" s="74"/>
      <c r="H18" s="26"/>
      <c r="I18" s="27"/>
    </row>
    <row r="19" spans="1:9" x14ac:dyDescent="0.25">
      <c r="A19" s="42" t="s">
        <v>19</v>
      </c>
      <c r="B19" s="43"/>
      <c r="C19" s="44"/>
      <c r="D19" s="75">
        <f>D11+D12+D15-D18</f>
        <v>-104608.96000000008</v>
      </c>
      <c r="E19" s="74"/>
      <c r="F19" s="26"/>
      <c r="G19" s="27"/>
      <c r="H19" s="26"/>
      <c r="I19" s="27"/>
    </row>
    <row r="20" spans="1:9" ht="21" customHeight="1" x14ac:dyDescent="0.25">
      <c r="A20" s="23" t="s">
        <v>20</v>
      </c>
      <c r="B20" s="24"/>
      <c r="C20" s="25"/>
      <c r="D20" s="45">
        <f>D12/(E7+E8)/5</f>
        <v>27.185088348110419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21</v>
      </c>
      <c r="G21" s="39"/>
      <c r="H21" s="38" t="s">
        <v>22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137146.32999999999</v>
      </c>
      <c r="G23" s="86"/>
      <c r="H23" s="85">
        <f>H24+H25+H26+H27+H28+H29+H30+H31</f>
        <v>191946.90000000002</v>
      </c>
      <c r="I23" s="86"/>
    </row>
    <row r="24" spans="1:9" x14ac:dyDescent="0.25">
      <c r="A24" s="23" t="s">
        <v>24</v>
      </c>
      <c r="B24" s="24"/>
      <c r="C24" s="24"/>
      <c r="D24" s="24"/>
      <c r="E24" s="25"/>
      <c r="F24" s="87">
        <v>14328.72</v>
      </c>
      <c r="G24" s="88"/>
      <c r="H24" s="54">
        <v>14102</v>
      </c>
      <c r="I24" s="55"/>
    </row>
    <row r="25" spans="1:9" x14ac:dyDescent="0.25">
      <c r="A25" s="62" t="s">
        <v>25</v>
      </c>
      <c r="B25" s="63"/>
      <c r="C25" s="63"/>
      <c r="D25" s="63"/>
      <c r="E25" s="64"/>
      <c r="F25" s="45">
        <v>9211.32</v>
      </c>
      <c r="G25" s="76"/>
      <c r="H25" s="26">
        <v>5576.6</v>
      </c>
      <c r="I25" s="27"/>
    </row>
    <row r="26" spans="1:9" x14ac:dyDescent="0.25">
      <c r="A26" s="42" t="s">
        <v>10</v>
      </c>
      <c r="B26" s="43"/>
      <c r="C26" s="43"/>
      <c r="D26" s="43"/>
      <c r="E26" s="44"/>
      <c r="F26" s="45">
        <v>7880.8</v>
      </c>
      <c r="G26" s="76"/>
      <c r="H26" s="26">
        <v>2481.9499999999998</v>
      </c>
      <c r="I26" s="27"/>
    </row>
    <row r="27" spans="1:9" x14ac:dyDescent="0.25">
      <c r="A27" s="42" t="s">
        <v>15</v>
      </c>
      <c r="B27" s="43"/>
      <c r="C27" s="43"/>
      <c r="D27" s="43"/>
      <c r="E27" s="44"/>
      <c r="F27" s="45">
        <v>5219.75</v>
      </c>
      <c r="G27" s="76"/>
      <c r="H27" s="75">
        <v>17157.919999999998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35003.02+1432.87</f>
        <v>36435.89</v>
      </c>
      <c r="G28" s="76"/>
      <c r="H28" s="26">
        <f>33979.5+4050+50529.1</f>
        <v>88558.6</v>
      </c>
      <c r="I28" s="27"/>
    </row>
    <row r="29" spans="1:9" x14ac:dyDescent="0.25">
      <c r="A29" s="42" t="s">
        <v>11</v>
      </c>
      <c r="B29" s="43"/>
      <c r="C29" s="43"/>
      <c r="D29" s="43"/>
      <c r="E29" s="44"/>
      <c r="F29" s="45">
        <v>64069.85</v>
      </c>
      <c r="G29" s="76"/>
      <c r="H29" s="26">
        <v>64069.83</v>
      </c>
      <c r="I29" s="27"/>
    </row>
    <row r="30" spans="1:9" x14ac:dyDescent="0.25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32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12</v>
      </c>
      <c r="B32" s="90"/>
      <c r="C32" s="90"/>
      <c r="D32" s="90"/>
      <c r="E32" s="91"/>
      <c r="F32" s="85">
        <v>40939.199999999997</v>
      </c>
      <c r="G32" s="86"/>
      <c r="H32" s="92">
        <v>40939.199999999997</v>
      </c>
      <c r="I32" s="93"/>
    </row>
    <row r="33" spans="1:10" x14ac:dyDescent="0.25">
      <c r="A33" s="89" t="s">
        <v>13</v>
      </c>
      <c r="B33" s="90"/>
      <c r="C33" s="90"/>
      <c r="D33" s="90"/>
      <c r="E33" s="91"/>
      <c r="F33" s="85">
        <f>26610.48-4500-0.01</f>
        <v>22110.47</v>
      </c>
      <c r="G33" s="86"/>
      <c r="H33" s="92">
        <v>77529.7</v>
      </c>
      <c r="I33" s="93"/>
    </row>
    <row r="34" spans="1:10" x14ac:dyDescent="0.25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200195.99999999997</v>
      </c>
      <c r="G35" s="86"/>
      <c r="H35" s="85">
        <f>H33+H32+H23</f>
        <v>310415.80000000005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15966.23</v>
      </c>
      <c r="G36" s="86"/>
      <c r="H36" s="85">
        <f>H37+H38+H39</f>
        <v>10355.39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>
        <v>7164.55</v>
      </c>
      <c r="G37" s="97"/>
      <c r="H37" s="96">
        <v>7057.25</v>
      </c>
      <c r="I37" s="97"/>
    </row>
    <row r="38" spans="1:10" x14ac:dyDescent="0.25">
      <c r="A38" s="15" t="s">
        <v>29</v>
      </c>
      <c r="B38" s="16"/>
      <c r="C38" s="16"/>
      <c r="D38" s="16"/>
      <c r="E38" s="17"/>
      <c r="F38" s="96">
        <v>1193.9000000000001</v>
      </c>
      <c r="G38" s="97"/>
      <c r="H38" s="96">
        <v>0</v>
      </c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>
        <v>7607.78</v>
      </c>
      <c r="G39" s="97"/>
      <c r="H39" s="96">
        <v>3298.14</v>
      </c>
      <c r="I39" s="97"/>
    </row>
    <row r="40" spans="1:10" x14ac:dyDescent="0.25">
      <c r="A40" s="89" t="s">
        <v>23</v>
      </c>
      <c r="B40" s="90"/>
      <c r="C40" s="90"/>
      <c r="D40" s="90"/>
      <c r="E40" s="91"/>
      <c r="F40" s="85">
        <f>F35+F36</f>
        <v>216162.22999999998</v>
      </c>
      <c r="G40" s="93"/>
      <c r="H40" s="85">
        <f>H35+H36</f>
        <v>320771.19000000006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2023-03-14T07:13:40Z</dcterms:modified>
</cp:coreProperties>
</file>