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H28" i="1" l="1"/>
  <c r="H23" i="1" s="1"/>
  <c r="F33" i="1" l="1"/>
  <c r="F28" i="1"/>
  <c r="D13" i="1"/>
  <c r="H36" i="1" l="1"/>
  <c r="F36" i="1"/>
  <c r="H35" i="1" l="1"/>
  <c r="H40" i="1" s="1"/>
  <c r="D18" i="1" s="1"/>
  <c r="F23" i="1"/>
  <c r="F35" i="1" s="1"/>
  <c r="F40" i="1" s="1"/>
  <c r="D12" i="1" s="1"/>
  <c r="D20" i="1" l="1"/>
  <c r="D19" i="1" l="1"/>
</calcChain>
</file>

<file path=xl/sharedStrings.xml><?xml version="1.0" encoding="utf-8"?>
<sst xmlns="http://schemas.openxmlformats.org/spreadsheetml/2006/main" count="37" uniqueCount="37">
  <si>
    <t xml:space="preserve">о выполненных работах и предоставленных услугах по </t>
  </si>
  <si>
    <t>наименование</t>
  </si>
  <si>
    <t>обслуживаемый объем</t>
  </si>
  <si>
    <t>Общая площадь жилых помещений.м2</t>
  </si>
  <si>
    <t>Общая площадь нежилых помещений.м2</t>
  </si>
  <si>
    <t>содержание и текущий ремонт,руб.</t>
  </si>
  <si>
    <t>Начислено</t>
  </si>
  <si>
    <t>Оплачено собственниками жилых помещений</t>
  </si>
  <si>
    <t>Затрачено</t>
  </si>
  <si>
    <t>1.Содержание общего имущества МКД</t>
  </si>
  <si>
    <t>Техническое обслуживание инженерного оборудования</t>
  </si>
  <si>
    <t>Техническое обслуживание конструктивных элементов</t>
  </si>
  <si>
    <t>Аварийное обслуживание</t>
  </si>
  <si>
    <t>Уборка лестничных клеток</t>
  </si>
  <si>
    <t>Санитарная очистка чердаков и подвалов</t>
  </si>
  <si>
    <t>2.Затраты по управлению многоквартиным домом</t>
  </si>
  <si>
    <t>3.Текущий ремонт общего имущества</t>
  </si>
  <si>
    <t>Получено доходов от предоставления общего имущества</t>
  </si>
  <si>
    <t>Техобслуживание электрооборудования</t>
  </si>
  <si>
    <t>Санитарная очистка кровли</t>
  </si>
  <si>
    <t>4.Вывоз и утилизация  ТБО</t>
  </si>
  <si>
    <t>Переходящие остатки денежных средств на начало года</t>
  </si>
  <si>
    <t>Остаток средств на конец года</t>
  </si>
  <si>
    <t>Среднегодовой тариф, руб/м2 в мес.</t>
  </si>
  <si>
    <t>Доход, руб</t>
  </si>
  <si>
    <t>Выполнено работ (услуг), руб.</t>
  </si>
  <si>
    <t>ВСЕГО начислено и израсходовано</t>
  </si>
  <si>
    <t>ИТОГО</t>
  </si>
  <si>
    <t>Коммунальные ресурсы на содержание МОП :</t>
  </si>
  <si>
    <t>ГВС</t>
  </si>
  <si>
    <t>ХВС</t>
  </si>
  <si>
    <t>электроэнергия</t>
  </si>
  <si>
    <t xml:space="preserve">Директор </t>
  </si>
  <si>
    <t>Ю.С.Кудин</t>
  </si>
  <si>
    <t>Отчет Управляющей компании ООО УК "АРКАДА"</t>
  </si>
  <si>
    <t>многоквартирному дому по адресу переул.Силовой , 32  за   2021 г.</t>
  </si>
  <si>
    <t>Уборка, благоустройсво и содержание придомовой территории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</si>
</sst>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0" xfId="0" applyNumberFormat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tabSelected="1" workbookViewId="0">
      <selection activeCell="A32" sqref="A32:E32"/>
    </sheetView>
  </sheetViews>
  <sheetFormatPr defaultRowHeight="15" x14ac:dyDescent="0.25"/>
  <cols>
    <col min="3" max="3" width="16.85546875" customWidth="1"/>
    <col min="4" max="4" width="11" customWidth="1"/>
    <col min="5" max="5" width="5.28515625" customWidth="1"/>
    <col min="7" max="7" width="5.140625" customWidth="1"/>
    <col min="9" max="9" width="9.5703125" customWidth="1"/>
    <col min="10" max="10" width="16.28515625" customWidth="1"/>
    <col min="11" max="11" width="10.7109375" customWidth="1"/>
    <col min="12" max="12" width="12.28515625" customWidth="1"/>
  </cols>
  <sheetData>
    <row r="2" spans="1:9" ht="15.75" x14ac:dyDescent="0.25">
      <c r="A2" s="1"/>
      <c r="B2" s="1"/>
      <c r="C2" s="1" t="s">
        <v>34</v>
      </c>
      <c r="D2" s="1"/>
      <c r="E2" s="1"/>
      <c r="F2" s="1"/>
      <c r="G2" s="1"/>
      <c r="H2" s="1"/>
      <c r="I2" s="1"/>
    </row>
    <row r="3" spans="1:9" ht="15.75" x14ac:dyDescent="0.25">
      <c r="A3" s="88" t="s">
        <v>0</v>
      </c>
      <c r="B3" s="88"/>
      <c r="C3" s="88"/>
      <c r="D3" s="88"/>
      <c r="E3" s="88"/>
      <c r="F3" s="88"/>
      <c r="G3" s="88"/>
      <c r="H3" s="88"/>
      <c r="I3" s="88"/>
    </row>
    <row r="4" spans="1:9" ht="15.75" x14ac:dyDescent="0.25">
      <c r="A4" s="88" t="s">
        <v>35</v>
      </c>
      <c r="B4" s="88"/>
      <c r="C4" s="88"/>
      <c r="D4" s="88"/>
      <c r="E4" s="88"/>
      <c r="F4" s="88"/>
      <c r="G4" s="88"/>
      <c r="H4" s="88"/>
      <c r="I4" s="88"/>
    </row>
    <row r="6" spans="1:9" x14ac:dyDescent="0.25">
      <c r="A6" s="30" t="s">
        <v>1</v>
      </c>
      <c r="B6" s="89"/>
      <c r="C6" s="89"/>
      <c r="D6" s="31"/>
      <c r="E6" s="30" t="s">
        <v>2</v>
      </c>
      <c r="F6" s="89"/>
      <c r="G6" s="89"/>
      <c r="H6" s="89"/>
      <c r="I6" s="31"/>
    </row>
    <row r="7" spans="1:9" x14ac:dyDescent="0.25">
      <c r="A7" s="90" t="s">
        <v>3</v>
      </c>
      <c r="B7" s="91"/>
      <c r="C7" s="91"/>
      <c r="D7" s="92"/>
      <c r="E7" s="30">
        <v>1618.8</v>
      </c>
      <c r="F7" s="89"/>
      <c r="G7" s="89"/>
      <c r="H7" s="89"/>
      <c r="I7" s="31"/>
    </row>
    <row r="8" spans="1:9" x14ac:dyDescent="0.25">
      <c r="A8" s="93" t="s">
        <v>4</v>
      </c>
      <c r="B8" s="94"/>
      <c r="C8" s="94"/>
      <c r="D8" s="95"/>
      <c r="E8" s="30">
        <v>0</v>
      </c>
      <c r="F8" s="89"/>
      <c r="G8" s="89"/>
      <c r="H8" s="89"/>
      <c r="I8" s="89"/>
    </row>
    <row r="9" spans="1:9" x14ac:dyDescent="0.25">
      <c r="A9" s="2"/>
      <c r="B9" s="3"/>
      <c r="C9" s="4"/>
      <c r="D9" s="56" t="s">
        <v>5</v>
      </c>
      <c r="E9" s="57"/>
      <c r="F9" s="56"/>
      <c r="G9" s="57"/>
      <c r="H9" s="56"/>
      <c r="I9" s="57"/>
    </row>
    <row r="10" spans="1:9" ht="45" customHeight="1" x14ac:dyDescent="0.25">
      <c r="A10" s="5"/>
      <c r="B10" s="6"/>
      <c r="C10" s="7"/>
      <c r="D10" s="96"/>
      <c r="E10" s="97"/>
      <c r="F10" s="96"/>
      <c r="G10" s="97"/>
      <c r="H10" s="96"/>
      <c r="I10" s="97"/>
    </row>
    <row r="11" spans="1:9" ht="30.75" customHeight="1" x14ac:dyDescent="0.25">
      <c r="A11" s="41" t="s">
        <v>21</v>
      </c>
      <c r="B11" s="42"/>
      <c r="C11" s="43"/>
      <c r="D11" s="30">
        <v>-20555.900000000001</v>
      </c>
      <c r="E11" s="31"/>
      <c r="F11" s="86"/>
      <c r="G11" s="87"/>
      <c r="H11" s="30"/>
      <c r="I11" s="31"/>
    </row>
    <row r="12" spans="1:9" x14ac:dyDescent="0.25">
      <c r="A12" s="36" t="s">
        <v>6</v>
      </c>
      <c r="B12" s="37"/>
      <c r="C12" s="38"/>
      <c r="D12" s="39">
        <f>F40</f>
        <v>360630.72000000003</v>
      </c>
      <c r="E12" s="31"/>
      <c r="F12" s="30"/>
      <c r="G12" s="31"/>
      <c r="H12" s="30"/>
      <c r="I12" s="31"/>
    </row>
    <row r="13" spans="1:9" x14ac:dyDescent="0.25">
      <c r="A13" s="80" t="s">
        <v>7</v>
      </c>
      <c r="B13" s="81"/>
      <c r="C13" s="82"/>
      <c r="D13" s="69">
        <f>15622.02+311703.49+1830.01+15013.04</f>
        <v>344168.56</v>
      </c>
      <c r="E13" s="70"/>
      <c r="F13" s="69"/>
      <c r="G13" s="70"/>
      <c r="H13" s="69"/>
      <c r="I13" s="70"/>
    </row>
    <row r="14" spans="1:9" x14ac:dyDescent="0.25">
      <c r="A14" s="83"/>
      <c r="B14" s="84"/>
      <c r="C14" s="85"/>
      <c r="D14" s="48"/>
      <c r="E14" s="49"/>
      <c r="F14" s="48"/>
      <c r="G14" s="49"/>
      <c r="H14" s="48"/>
      <c r="I14" s="49"/>
    </row>
    <row r="15" spans="1:9" x14ac:dyDescent="0.25">
      <c r="A15" s="63" t="s">
        <v>17</v>
      </c>
      <c r="B15" s="64"/>
      <c r="C15" s="65"/>
      <c r="D15" s="69"/>
      <c r="E15" s="70"/>
      <c r="F15" s="73"/>
      <c r="G15" s="74"/>
      <c r="H15" s="69"/>
      <c r="I15" s="70"/>
    </row>
    <row r="16" spans="1:9" x14ac:dyDescent="0.25">
      <c r="A16" s="66"/>
      <c r="B16" s="67"/>
      <c r="C16" s="68"/>
      <c r="D16" s="71"/>
      <c r="E16" s="72"/>
      <c r="F16" s="75"/>
      <c r="G16" s="76"/>
      <c r="H16" s="71"/>
      <c r="I16" s="72"/>
    </row>
    <row r="17" spans="1:9" x14ac:dyDescent="0.25">
      <c r="A17" s="50"/>
      <c r="B17" s="51"/>
      <c r="C17" s="52"/>
      <c r="D17" s="48"/>
      <c r="E17" s="49"/>
      <c r="F17" s="77"/>
      <c r="G17" s="78"/>
      <c r="H17" s="48"/>
      <c r="I17" s="49"/>
    </row>
    <row r="18" spans="1:9" x14ac:dyDescent="0.25">
      <c r="A18" s="36" t="s">
        <v>8</v>
      </c>
      <c r="B18" s="37"/>
      <c r="C18" s="38"/>
      <c r="D18" s="79">
        <f>H40</f>
        <v>301181.38999999996</v>
      </c>
      <c r="E18" s="45"/>
      <c r="F18" s="44"/>
      <c r="G18" s="45"/>
      <c r="H18" s="30"/>
      <c r="I18" s="31"/>
    </row>
    <row r="19" spans="1:9" x14ac:dyDescent="0.25">
      <c r="A19" s="36" t="s">
        <v>22</v>
      </c>
      <c r="B19" s="37"/>
      <c r="C19" s="38"/>
      <c r="D19" s="44">
        <f>D11+D12+D15-D18</f>
        <v>38893.430000000051</v>
      </c>
      <c r="E19" s="45"/>
      <c r="F19" s="30"/>
      <c r="G19" s="31"/>
      <c r="H19" s="30"/>
      <c r="I19" s="31"/>
    </row>
    <row r="20" spans="1:9" ht="21" customHeight="1" x14ac:dyDescent="0.25">
      <c r="A20" s="41" t="s">
        <v>23</v>
      </c>
      <c r="B20" s="42"/>
      <c r="C20" s="43"/>
      <c r="D20" s="39">
        <f>D12/(E7+E8)/12</f>
        <v>18.564714603409936</v>
      </c>
      <c r="E20" s="40"/>
      <c r="F20" s="39"/>
      <c r="G20" s="40"/>
      <c r="H20" s="30"/>
      <c r="I20" s="31"/>
    </row>
    <row r="21" spans="1:9" x14ac:dyDescent="0.25">
      <c r="A21" s="53"/>
      <c r="B21" s="54"/>
      <c r="C21" s="54"/>
      <c r="D21" s="54"/>
      <c r="E21" s="55"/>
      <c r="F21" s="56" t="s">
        <v>24</v>
      </c>
      <c r="G21" s="57"/>
      <c r="H21" s="56" t="s">
        <v>25</v>
      </c>
      <c r="I21" s="57"/>
    </row>
    <row r="22" spans="1:9" ht="27.75" customHeight="1" x14ac:dyDescent="0.25">
      <c r="A22" s="53"/>
      <c r="B22" s="54"/>
      <c r="C22" s="54"/>
      <c r="D22" s="54"/>
      <c r="E22" s="55"/>
      <c r="F22" s="58"/>
      <c r="G22" s="59"/>
      <c r="H22" s="58"/>
      <c r="I22" s="59"/>
    </row>
    <row r="23" spans="1:9" x14ac:dyDescent="0.25">
      <c r="A23" s="60" t="s">
        <v>9</v>
      </c>
      <c r="B23" s="61"/>
      <c r="C23" s="61"/>
      <c r="D23" s="61"/>
      <c r="E23" s="62"/>
      <c r="F23" s="26">
        <f>F24+F25+F26+F27+F28+F29+F30+F31</f>
        <v>200666.46</v>
      </c>
      <c r="G23" s="27"/>
      <c r="H23" s="26">
        <f>H24+H25+H26+H27+H28+H29+H30+H31</f>
        <v>164244.32999999999</v>
      </c>
      <c r="I23" s="27"/>
    </row>
    <row r="24" spans="1:9" x14ac:dyDescent="0.25">
      <c r="A24" s="41" t="s">
        <v>10</v>
      </c>
      <c r="B24" s="42"/>
      <c r="C24" s="42"/>
      <c r="D24" s="42"/>
      <c r="E24" s="43"/>
      <c r="F24" s="46">
        <v>21368.16</v>
      </c>
      <c r="G24" s="47"/>
      <c r="H24" s="48">
        <v>2948.62</v>
      </c>
      <c r="I24" s="49"/>
    </row>
    <row r="25" spans="1:9" x14ac:dyDescent="0.25">
      <c r="A25" s="50" t="s">
        <v>11</v>
      </c>
      <c r="B25" s="51"/>
      <c r="C25" s="51"/>
      <c r="D25" s="51"/>
      <c r="E25" s="52"/>
      <c r="F25" s="39">
        <v>35160.339999999997</v>
      </c>
      <c r="G25" s="40"/>
      <c r="H25" s="30">
        <v>6052.66</v>
      </c>
      <c r="I25" s="31"/>
    </row>
    <row r="26" spans="1:9" x14ac:dyDescent="0.25">
      <c r="A26" s="36" t="s">
        <v>12</v>
      </c>
      <c r="B26" s="37"/>
      <c r="C26" s="37"/>
      <c r="D26" s="37"/>
      <c r="E26" s="38"/>
      <c r="F26" s="39">
        <v>14277.82</v>
      </c>
      <c r="G26" s="40"/>
      <c r="H26" s="30">
        <v>16447.34</v>
      </c>
      <c r="I26" s="31"/>
    </row>
    <row r="27" spans="1:9" x14ac:dyDescent="0.25">
      <c r="A27" s="36" t="s">
        <v>18</v>
      </c>
      <c r="B27" s="37"/>
      <c r="C27" s="37"/>
      <c r="D27" s="37"/>
      <c r="E27" s="38"/>
      <c r="F27" s="39">
        <v>9615.67</v>
      </c>
      <c r="G27" s="40"/>
      <c r="H27" s="44">
        <v>866.09</v>
      </c>
      <c r="I27" s="45"/>
    </row>
    <row r="28" spans="1:9" ht="30" customHeight="1" x14ac:dyDescent="0.25">
      <c r="A28" s="41" t="s">
        <v>36</v>
      </c>
      <c r="B28" s="42"/>
      <c r="C28" s="42"/>
      <c r="D28" s="42"/>
      <c r="E28" s="43"/>
      <c r="F28" s="39">
        <f>36617.26+4079.38</f>
        <v>40696.639999999999</v>
      </c>
      <c r="G28" s="40"/>
      <c r="H28" s="30">
        <f>36617.22+18022+4034</f>
        <v>58673.22</v>
      </c>
      <c r="I28" s="31"/>
    </row>
    <row r="29" spans="1:9" x14ac:dyDescent="0.25">
      <c r="A29" s="36" t="s">
        <v>13</v>
      </c>
      <c r="B29" s="37"/>
      <c r="C29" s="37"/>
      <c r="D29" s="37"/>
      <c r="E29" s="38"/>
      <c r="F29" s="39">
        <v>78965.06</v>
      </c>
      <c r="G29" s="40"/>
      <c r="H29" s="30">
        <v>79256.399999999994</v>
      </c>
      <c r="I29" s="31"/>
    </row>
    <row r="30" spans="1:9" x14ac:dyDescent="0.25">
      <c r="A30" s="8" t="s">
        <v>19</v>
      </c>
      <c r="B30" s="9"/>
      <c r="C30" s="9"/>
      <c r="D30" s="9"/>
      <c r="E30" s="10"/>
      <c r="F30" s="28"/>
      <c r="G30" s="29"/>
      <c r="H30" s="30"/>
      <c r="I30" s="31"/>
    </row>
    <row r="31" spans="1:9" x14ac:dyDescent="0.25">
      <c r="A31" s="36" t="s">
        <v>14</v>
      </c>
      <c r="B31" s="37"/>
      <c r="C31" s="37"/>
      <c r="D31" s="37"/>
      <c r="E31" s="38"/>
      <c r="F31" s="39">
        <v>582.77</v>
      </c>
      <c r="G31" s="40"/>
      <c r="H31" s="30"/>
      <c r="I31" s="31"/>
    </row>
    <row r="32" spans="1:9" x14ac:dyDescent="0.25">
      <c r="A32" s="23" t="s">
        <v>15</v>
      </c>
      <c r="B32" s="24"/>
      <c r="C32" s="24"/>
      <c r="D32" s="24"/>
      <c r="E32" s="25"/>
      <c r="F32" s="26">
        <v>75954.100000000006</v>
      </c>
      <c r="G32" s="27"/>
      <c r="H32" s="34">
        <v>75954.12</v>
      </c>
      <c r="I32" s="35"/>
    </row>
    <row r="33" spans="1:10" x14ac:dyDescent="0.25">
      <c r="A33" s="23" t="s">
        <v>16</v>
      </c>
      <c r="B33" s="24"/>
      <c r="C33" s="24"/>
      <c r="D33" s="24"/>
      <c r="E33" s="25"/>
      <c r="F33" s="26">
        <f>52546.25-3600+0.09</f>
        <v>48946.34</v>
      </c>
      <c r="G33" s="27"/>
      <c r="H33" s="34">
        <v>34456.5</v>
      </c>
      <c r="I33" s="35"/>
    </row>
    <row r="34" spans="1:10" x14ac:dyDescent="0.25">
      <c r="A34" s="23" t="s">
        <v>20</v>
      </c>
      <c r="B34" s="24"/>
      <c r="C34" s="24"/>
      <c r="D34" s="24"/>
      <c r="E34" s="25"/>
      <c r="F34" s="26"/>
      <c r="G34" s="27"/>
      <c r="H34" s="26"/>
      <c r="I34" s="27"/>
    </row>
    <row r="35" spans="1:10" x14ac:dyDescent="0.25">
      <c r="A35" s="23" t="s">
        <v>27</v>
      </c>
      <c r="B35" s="24"/>
      <c r="C35" s="24"/>
      <c r="D35" s="24"/>
      <c r="E35" s="25"/>
      <c r="F35" s="26">
        <f>F23+F32+F33+F34</f>
        <v>325566.90000000002</v>
      </c>
      <c r="G35" s="27"/>
      <c r="H35" s="26">
        <f>H23+H32+H33+H34</f>
        <v>274654.94999999995</v>
      </c>
      <c r="I35" s="27"/>
      <c r="J35" s="11"/>
    </row>
    <row r="36" spans="1:10" x14ac:dyDescent="0.25">
      <c r="A36" s="12" t="s">
        <v>28</v>
      </c>
      <c r="B36" s="13"/>
      <c r="C36" s="13"/>
      <c r="D36" s="13"/>
      <c r="E36" s="14"/>
      <c r="F36" s="26">
        <f>F37+F38+F39</f>
        <v>35063.82</v>
      </c>
      <c r="G36" s="27"/>
      <c r="H36" s="26">
        <f>H37+H38+H39</f>
        <v>26526.440000000002</v>
      </c>
      <c r="I36" s="27"/>
    </row>
    <row r="37" spans="1:10" x14ac:dyDescent="0.25">
      <c r="A37" s="15" t="s">
        <v>29</v>
      </c>
      <c r="B37" s="16"/>
      <c r="C37" s="16"/>
      <c r="D37" s="16"/>
      <c r="E37" s="17"/>
      <c r="F37" s="32">
        <v>17289</v>
      </c>
      <c r="G37" s="33"/>
      <c r="H37" s="32">
        <v>16667.16</v>
      </c>
      <c r="I37" s="33"/>
    </row>
    <row r="38" spans="1:10" x14ac:dyDescent="0.25">
      <c r="A38" s="15" t="s">
        <v>30</v>
      </c>
      <c r="B38" s="16"/>
      <c r="C38" s="16"/>
      <c r="D38" s="16"/>
      <c r="E38" s="17"/>
      <c r="F38" s="32">
        <v>1942.56</v>
      </c>
      <c r="G38" s="33"/>
      <c r="H38" s="32">
        <v>0</v>
      </c>
      <c r="I38" s="33"/>
    </row>
    <row r="39" spans="1:10" x14ac:dyDescent="0.25">
      <c r="A39" s="98" t="s">
        <v>31</v>
      </c>
      <c r="B39" s="99"/>
      <c r="C39" s="99"/>
      <c r="D39" s="99"/>
      <c r="E39" s="100"/>
      <c r="F39" s="32">
        <v>15832.26</v>
      </c>
      <c r="G39" s="33"/>
      <c r="H39" s="32">
        <v>9859.2800000000007</v>
      </c>
      <c r="I39" s="33"/>
    </row>
    <row r="40" spans="1:10" x14ac:dyDescent="0.25">
      <c r="A40" s="23" t="s">
        <v>26</v>
      </c>
      <c r="B40" s="24"/>
      <c r="C40" s="24"/>
      <c r="D40" s="24"/>
      <c r="E40" s="25"/>
      <c r="F40" s="26">
        <f>F35+F36</f>
        <v>360630.72000000003</v>
      </c>
      <c r="G40" s="35"/>
      <c r="H40" s="26">
        <f>H35+H36</f>
        <v>301181.38999999996</v>
      </c>
      <c r="I40" s="35"/>
    </row>
    <row r="41" spans="1:10" x14ac:dyDescent="0.25">
      <c r="A41" s="18"/>
      <c r="B41" s="18"/>
      <c r="C41" s="18"/>
      <c r="D41" s="18"/>
      <c r="E41" s="18"/>
      <c r="F41" s="19"/>
      <c r="G41" s="20"/>
      <c r="H41" s="19"/>
      <c r="I41" s="20"/>
    </row>
    <row r="42" spans="1:10" x14ac:dyDescent="0.25">
      <c r="A42" s="21" t="s">
        <v>32</v>
      </c>
      <c r="B42" s="18"/>
      <c r="C42" s="18"/>
      <c r="D42" s="18"/>
      <c r="E42" s="18"/>
      <c r="F42" s="19"/>
      <c r="G42" s="20"/>
      <c r="H42" s="22" t="s">
        <v>33</v>
      </c>
      <c r="I42" s="20"/>
    </row>
  </sheetData>
  <mergeCells count="92">
    <mergeCell ref="A39:E39"/>
    <mergeCell ref="F39:G39"/>
    <mergeCell ref="H39:I39"/>
    <mergeCell ref="A40:E40"/>
    <mergeCell ref="F40:G40"/>
    <mergeCell ref="H40:I40"/>
    <mergeCell ref="A11:C11"/>
    <mergeCell ref="D11:E11"/>
    <mergeCell ref="F11:G11"/>
    <mergeCell ref="H11:I11"/>
    <mergeCell ref="A3:I3"/>
    <mergeCell ref="A4:I4"/>
    <mergeCell ref="A6:D6"/>
    <mergeCell ref="E6:I6"/>
    <mergeCell ref="A7:D7"/>
    <mergeCell ref="E7:I7"/>
    <mergeCell ref="A8:D8"/>
    <mergeCell ref="E8:I8"/>
    <mergeCell ref="D9:E10"/>
    <mergeCell ref="F9:G10"/>
    <mergeCell ref="H9:I10"/>
    <mergeCell ref="A12:C12"/>
    <mergeCell ref="D12:E12"/>
    <mergeCell ref="F12:G12"/>
    <mergeCell ref="H12:I12"/>
    <mergeCell ref="A13:C14"/>
    <mergeCell ref="D13:E14"/>
    <mergeCell ref="F13:G14"/>
    <mergeCell ref="H13:I14"/>
    <mergeCell ref="A15:C17"/>
    <mergeCell ref="D15:E17"/>
    <mergeCell ref="F15:G17"/>
    <mergeCell ref="H15:I17"/>
    <mergeCell ref="A18:C18"/>
    <mergeCell ref="D18:E18"/>
    <mergeCell ref="F18:G18"/>
    <mergeCell ref="H18:I18"/>
    <mergeCell ref="A19:C19"/>
    <mergeCell ref="D19:E19"/>
    <mergeCell ref="F19:G19"/>
    <mergeCell ref="H19:I19"/>
    <mergeCell ref="A20:C20"/>
    <mergeCell ref="D20:E20"/>
    <mergeCell ref="F20:G20"/>
    <mergeCell ref="H20:I20"/>
    <mergeCell ref="A21:E22"/>
    <mergeCell ref="F21:G22"/>
    <mergeCell ref="H21:I22"/>
    <mergeCell ref="A23:E23"/>
    <mergeCell ref="F23:G23"/>
    <mergeCell ref="H23:I23"/>
    <mergeCell ref="A24:E24"/>
    <mergeCell ref="F24:G24"/>
    <mergeCell ref="H24:I24"/>
    <mergeCell ref="A25:E25"/>
    <mergeCell ref="F25:G25"/>
    <mergeCell ref="H25:I25"/>
    <mergeCell ref="A26:E26"/>
    <mergeCell ref="F26:G26"/>
    <mergeCell ref="H26:I26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A31:E31"/>
    <mergeCell ref="F31:G31"/>
    <mergeCell ref="H31:I31"/>
    <mergeCell ref="A32:E32"/>
    <mergeCell ref="F32:G32"/>
    <mergeCell ref="H32:I32"/>
    <mergeCell ref="F30:G30"/>
    <mergeCell ref="H30:I30"/>
    <mergeCell ref="F38:G38"/>
    <mergeCell ref="H38:I38"/>
    <mergeCell ref="F36:G36"/>
    <mergeCell ref="H36:I36"/>
    <mergeCell ref="F37:G37"/>
    <mergeCell ref="H37:I37"/>
    <mergeCell ref="H33:I33"/>
    <mergeCell ref="F34:G34"/>
    <mergeCell ref="H34:I34"/>
    <mergeCell ref="A35:E35"/>
    <mergeCell ref="F35:G35"/>
    <mergeCell ref="H35:I35"/>
    <mergeCell ref="A33:E33"/>
    <mergeCell ref="F33:G33"/>
    <mergeCell ref="A34:E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2022-02-25T03:19:43Z</dcterms:modified>
</cp:coreProperties>
</file>