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25" i="9"/>
  <c r="D46" i="6"/>
  <c r="C46"/>
  <c r="D41" i="1"/>
  <c r="D72" i="2"/>
  <c r="C72"/>
  <c r="N25" i="5"/>
  <c r="C41" i="6"/>
  <c r="D41" s="1"/>
  <c r="D39" i="1"/>
  <c r="C39"/>
  <c r="D67" i="2"/>
  <c r="C67"/>
  <c r="D18" i="4"/>
  <c r="C18"/>
  <c r="D37" i="6"/>
  <c r="C37"/>
  <c r="D33" i="1"/>
  <c r="C33"/>
  <c r="D14" i="4"/>
  <c r="D62" i="2"/>
  <c r="C62"/>
  <c r="D18" i="3"/>
  <c r="C18"/>
  <c r="D33" i="6"/>
  <c r="C33"/>
  <c r="D29" i="1"/>
  <c r="C29"/>
  <c r="D56" i="2"/>
  <c r="C56"/>
  <c r="D23" i="9"/>
  <c r="D28" i="6"/>
  <c r="C28"/>
  <c r="D25" i="1"/>
  <c r="D51" i="2"/>
  <c r="C51"/>
  <c r="D12" i="4"/>
  <c r="D12" i="3"/>
  <c r="D21" i="9"/>
  <c r="C21"/>
  <c r="D23" i="1"/>
  <c r="D43" i="2"/>
  <c r="C43"/>
  <c r="D13" i="9"/>
  <c r="C13"/>
  <c r="D23" i="6"/>
  <c r="C23"/>
  <c r="D21" i="1"/>
  <c r="D36" i="2"/>
  <c r="C36"/>
  <c r="D19" i="6"/>
  <c r="D14"/>
  <c r="C14"/>
  <c r="D19" i="1"/>
  <c r="D12"/>
  <c r="D29" i="2"/>
  <c r="D24"/>
  <c r="C24"/>
  <c r="D10" i="3"/>
  <c r="C10"/>
  <c r="C9" i="9"/>
  <c r="C19" i="6"/>
  <c r="C29" i="2"/>
  <c r="C26"/>
  <c r="C19" i="1"/>
  <c r="D10" i="6"/>
  <c r="D10" i="1"/>
  <c r="D19" i="2"/>
  <c r="C19"/>
  <c r="D10" i="4"/>
  <c r="C8" i="6"/>
  <c r="D8" i="1"/>
  <c r="D14" i="2"/>
  <c r="C14"/>
  <c r="D8" i="4"/>
  <c r="C9" i="2"/>
  <c r="K9" i="5"/>
  <c r="N24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J9"/>
  <c r="I9"/>
  <c r="H9"/>
  <c r="G9"/>
  <c r="F9"/>
  <c r="E9"/>
  <c r="D9"/>
  <c r="C9"/>
  <c r="B9"/>
  <c r="M15"/>
  <c r="L15"/>
  <c r="K15"/>
  <c r="J15"/>
  <c r="I15"/>
  <c r="H15"/>
  <c r="G15"/>
  <c r="F15"/>
  <c r="E15"/>
  <c r="D15"/>
  <c r="C15"/>
  <c r="M4"/>
  <c r="L4"/>
  <c r="K4"/>
  <c r="J4"/>
  <c r="I4"/>
  <c r="H4"/>
  <c r="G4"/>
  <c r="F4"/>
  <c r="E4"/>
  <c r="D4"/>
  <c r="C4"/>
  <c r="B4"/>
  <c r="B15"/>
  <c r="I26" l="1"/>
  <c r="B26"/>
  <c r="M26"/>
  <c r="L26"/>
  <c r="K26"/>
  <c r="J26"/>
  <c r="H26"/>
  <c r="G26"/>
  <c r="F26"/>
  <c r="E26"/>
  <c r="D26"/>
  <c r="N20"/>
  <c r="C26"/>
  <c r="N7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<sst xmlns="http://schemas.openxmlformats.org/spreadsheetml/2006/main" count="292" uniqueCount="162">
  <si>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</si>
  <si>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</si>
  <si>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</si>
  <si>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</si>
  <si>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</si>
  <si>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</si>
  <si>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</si>
  <si>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</si>
  <si>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</si>
  <si>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</si>
  <si>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</si>
  <si>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</si>
  <si>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</si>
  <si>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</si>
  <si>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</si>
  <si>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</si>
  <si>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</si>
  <si>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</si>
  <si>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</si>
  <si>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</si>
  <si>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</si>
  <si>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</si>
  <si>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</si>
  <si>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</si>
  <si>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</si>
  <si>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</si>
  <si>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</si>
  <si>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</si>
  <si>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</si>
  <si>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</si>
  <si>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</si>
  <si>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</si>
  <si>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</si>
  <si>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</si>
  <si>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</si>
  <si>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</si>
  <si>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</si>
  <si>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</si>
  <si>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</si>
  <si>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</si>
  <si>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</si>
  <si>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</si>
  <si>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</si>
  <si>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</si>
  <si>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</si>
  <si>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</si>
  <si>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</si>
  <si>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</si>
  <si>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</si>
  <si>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</si>
  <si>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</si>
  <si>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</si>
  <si>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</si>
  <si>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</si>
  <si>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</si>
  <si>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</si>
  <si>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</si>
  <si>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</si>
  <si>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Техническое обслуживание и снятие показаний общедомового теплосчетчика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</si>
  <si>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</si>
  <si>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</si>
  <si>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</si>
  <si>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</si>
  <si>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</si>
  <si>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</si>
  <si>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Квартира №155.Замена приборов отопления</t>
  </si>
  <si>
    <t>Техническое обслуживание домофона</t>
  </si>
  <si>
    <t>Кв.№12.Замена абонентской трубки</t>
  </si>
  <si>
    <t>Монтаж доводчика тамбурной двери</t>
  </si>
  <si>
    <t>Итого:</t>
  </si>
  <si>
    <t>Квартира №123.Шумоизоляция в подвале</t>
  </si>
  <si>
    <t>Квартира №129.Установка дополнительного отопительного прибора</t>
  </si>
  <si>
    <t>Под.№2.Замена дверного доводчика</t>
  </si>
  <si>
    <t>Подъезды №1,3.Замена дверного доводчика, установка тяги на доводчик</t>
  </si>
  <si>
    <t>Под.№3.ТО эл.освещения, замена эл.ламп</t>
  </si>
  <si>
    <t>Под.№1.ТО эл.освещения, замена эл.ламп</t>
  </si>
  <si>
    <t>Квартира №120.Ремонт отопления</t>
  </si>
  <si>
    <t>Замена замка на почтовом ящике</t>
  </si>
  <si>
    <t>Очистка крыши от снега и наледи</t>
  </si>
  <si>
    <t>Подъезд №1.Замена светильников на светодиодные</t>
  </si>
  <si>
    <t>МАЙ</t>
  </si>
  <si>
    <t>Регулировка фурнитуры в смывном бочке кв.77</t>
  </si>
  <si>
    <t>Ремонт стояка ГСВ кв.№ 62</t>
  </si>
  <si>
    <t>Ремонт стояка ГСВ кв.№ 120</t>
  </si>
  <si>
    <t>Замена полотенцесушителя кв.120</t>
  </si>
  <si>
    <t>ИТОГО за май</t>
  </si>
  <si>
    <t xml:space="preserve">МАЙ </t>
  </si>
  <si>
    <t>Переданы материалы и инструменты</t>
  </si>
  <si>
    <t>Уинформационные таблички</t>
  </si>
  <si>
    <t>ИТОГО ЗА МАЙ</t>
  </si>
  <si>
    <t>Замена светильника и лампочки под.№2 ,эт.9</t>
  </si>
  <si>
    <t>Замена светильника и лампочки под.№3 ,эт.8</t>
  </si>
  <si>
    <t>Замена светильника СПБ-2Д подъезд № 3</t>
  </si>
  <si>
    <t>Долевое участие в устройстве мостика</t>
  </si>
  <si>
    <t>Вывод воды для полива</t>
  </si>
  <si>
    <t>Завоз земли 30 тонн</t>
  </si>
  <si>
    <t>Установка решеток выше 9 этажа 3шт</t>
  </si>
  <si>
    <t>Устройство ограждения за лифтом</t>
  </si>
  <si>
    <t>Установка дверных ручек</t>
  </si>
  <si>
    <t>Квартира №120.Утепление подвального перекрыти (под ванной комнатой)</t>
  </si>
  <si>
    <t>Замена светильников и эл.ламп</t>
  </si>
  <si>
    <t>Переоформление (востановление) документов о техническом присоединении энергопринимающих устройств к эл.сетям</t>
  </si>
  <si>
    <t>ИТОГО:</t>
  </si>
  <si>
    <t>Кв.№50.Замена абонентской трубки</t>
  </si>
  <si>
    <t>Кв.№49.Замена абонентской трубки</t>
  </si>
  <si>
    <t>Кв.№55.Ремонт после затопления</t>
  </si>
  <si>
    <t>Кв.№625.Ремонт после затопления</t>
  </si>
  <si>
    <t>Под.№2.7этаж.Замена эл.ламп</t>
  </si>
  <si>
    <t>Под.№3.Замена светильников</t>
  </si>
  <si>
    <t>Придомовая территория.Окраска контейнеров</t>
  </si>
  <si>
    <t>Придомовая территория.Окраска бордюр</t>
  </si>
  <si>
    <t>Кв.№81.Замена абонентской трубки</t>
  </si>
  <si>
    <t>Кв.№73.Замена абонентской трубки</t>
  </si>
  <si>
    <t>Осмотр подвалов</t>
  </si>
  <si>
    <t>Очистка подвала от мусора</t>
  </si>
  <si>
    <t>Придомовая территория.Скашивание травы</t>
  </si>
  <si>
    <t>Окрашивание мусор.контейнеров</t>
  </si>
  <si>
    <t>Придомовая территорияю.Установка табличек</t>
  </si>
  <si>
    <t>Табличка "Выгул собак запрещен" 1шт</t>
  </si>
  <si>
    <t>Табличка "Стоянка а/м возле мусорных баков запрещена" 2шт</t>
  </si>
  <si>
    <t>Вывоз КГМ</t>
  </si>
  <si>
    <t>Ремонт мягкой кровли согласно смете</t>
  </si>
  <si>
    <t>Квартира №62.Ремонт стояка ГВС</t>
  </si>
  <si>
    <t>Установка канализационных отводов на крыше</t>
  </si>
  <si>
    <t>Квартира №55.Ремонтные работы после повторного затопления</t>
  </si>
  <si>
    <t>Квартира №62.Ремонтные работы после повторного затопления</t>
  </si>
  <si>
    <t>Под.№1.Промазка швов крыши тамбура битумной мастикой</t>
  </si>
  <si>
    <t>Квартира №171.Герметизация швов крыши балкона</t>
  </si>
  <si>
    <t>Замена м/схем и эл.ламп</t>
  </si>
  <si>
    <t>Квартира №120.Включение автомата в эл.щите</t>
  </si>
  <si>
    <t>Замена светильников в подъездах</t>
  </si>
  <si>
    <t>Очистка подъездных козырьков от мусора</t>
  </si>
  <si>
    <t>Протяжка соединения вентиляц.шахт на крыше</t>
  </si>
  <si>
    <t>Запуск системы отопления</t>
  </si>
  <si>
    <t>Под.№3.Ремонт подъездного освещения</t>
  </si>
  <si>
    <t>Под.№2.Замена прожектора</t>
  </si>
  <si>
    <t>Автовышка 1 час</t>
  </si>
  <si>
    <t>Кв.№76.Ремонтные работы в ванной после подтопления</t>
  </si>
  <si>
    <t>Квю№69.Ремонтные работы в ванной после подтопления</t>
  </si>
  <si>
    <t>Частичный ремонт пола в подъездах, окраска отопительных приборов</t>
  </si>
  <si>
    <t>Ремонт обшивки балкона</t>
  </si>
  <si>
    <t>Закрытие продухов подвала</t>
  </si>
  <si>
    <t>Материалы переданы жителям для нужд дома</t>
  </si>
  <si>
    <t>Кв.№62.Обследование подтопления  со стороны кв.№76</t>
  </si>
  <si>
    <t>Замена стояка ГВС (1-9 этажи)</t>
  </si>
  <si>
    <t>ТУ.Чистка фильтров</t>
  </si>
  <si>
    <t>Установка светодиодных светильников 5шт.</t>
  </si>
  <si>
    <t>Под.№3.Замена прожектора</t>
  </si>
  <si>
    <t>Тепловой узел.Замена теплообменника</t>
  </si>
  <si>
    <t>Монтаж труб для разгрузки системы ГВС</t>
  </si>
  <si>
    <t>Установка доводчиков 2-ой входной двери в под.№2.Замена доводчика вход.двери пож.№3</t>
  </si>
  <si>
    <t>Установка дверной ручки в тамбуре</t>
  </si>
  <si>
    <t>КВ.№18.Замена полотенцесушителя</t>
  </si>
  <si>
    <t>Кв.№36.Устранение течи на стояке ГВС</t>
  </si>
  <si>
    <t>Тепловой узел.Демонтаж неисправного крана, промывка системы ГВС,демонтаж участка ГВС</t>
  </si>
  <si>
    <t>Под.№2.Замена выключателя</t>
  </si>
  <si>
    <t>Очистка козырьков от снега 3шт.</t>
  </si>
  <si>
    <t>Очистка крыши от снега</t>
  </si>
  <si>
    <t>Под.№1.Замена предохранителя на 2этаже</t>
  </si>
  <si>
    <t>Замена светильника, эл.лампы</t>
  </si>
  <si>
    <t>Под.№3.Замена патрона, эл.лампы.8этаж</t>
  </si>
  <si>
    <t>Посыпка песком тротуаров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</si>
</sst>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0" fontId="3" fillId="0" borderId="0" xfId="0" applyFont="1"/>
    <xf numFmtId="0" fontId="7" fillId="0" borderId="0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6" xfId="0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2" fontId="6" fillId="0" borderId="1" xfId="0" applyNumberFormat="1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opLeftCell="A19" workbookViewId="0">
      <selection activeCell="D42" sqref="D4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6" t="s">
        <v>62</v>
      </c>
      <c r="C1" s="76"/>
      <c r="D1" s="76"/>
      <c r="E1" s="7"/>
      <c r="F1" s="7"/>
      <c r="G1" s="7"/>
      <c r="H1" s="7"/>
    </row>
    <row r="2" spans="1:8" ht="15.75">
      <c r="A2" s="1"/>
      <c r="B2" s="2" t="s">
        <v>52</v>
      </c>
      <c r="C2" s="39"/>
      <c r="D2" s="39"/>
      <c r="E2" s="1"/>
      <c r="F2" s="1"/>
      <c r="G2" s="1"/>
      <c r="H2" s="1"/>
    </row>
    <row r="3" spans="1:8" ht="28.9" customHeight="1">
      <c r="A3" s="1"/>
      <c r="B3" s="75" t="s">
        <v>4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13">
        <v>1</v>
      </c>
      <c r="B6" s="13" t="s">
        <v>58</v>
      </c>
      <c r="C6" s="13">
        <v>757.89</v>
      </c>
      <c r="D6" s="13">
        <v>757.89</v>
      </c>
      <c r="E6" s="6"/>
      <c r="F6" s="1"/>
    </row>
    <row r="7" spans="1:8">
      <c r="A7" s="13"/>
      <c r="B7" s="3" t="s">
        <v>5</v>
      </c>
      <c r="C7" s="13"/>
      <c r="D7" s="3"/>
      <c r="E7" s="6"/>
      <c r="F7" s="1"/>
    </row>
    <row r="8" spans="1:8" ht="30">
      <c r="A8" s="13">
        <v>1</v>
      </c>
      <c r="B8" s="13" t="s">
        <v>58</v>
      </c>
      <c r="C8" s="13">
        <v>757.89</v>
      </c>
      <c r="D8" s="3">
        <f>D6+C8</f>
        <v>1515.78</v>
      </c>
      <c r="E8" s="6"/>
      <c r="F8" s="1"/>
    </row>
    <row r="9" spans="1:8">
      <c r="A9" s="13"/>
      <c r="B9" s="3" t="s">
        <v>3</v>
      </c>
      <c r="C9" s="13"/>
      <c r="D9" s="13"/>
      <c r="E9" s="6"/>
      <c r="F9" s="1"/>
    </row>
    <row r="10" spans="1:8" s="5" customFormat="1" ht="30">
      <c r="A10" s="13">
        <v>1</v>
      </c>
      <c r="B10" s="13" t="s">
        <v>58</v>
      </c>
      <c r="C10" s="13">
        <v>757.89</v>
      </c>
      <c r="D10" s="3">
        <f>D8+C10</f>
        <v>2273.67</v>
      </c>
      <c r="E10" s="11"/>
      <c r="F10" s="4"/>
    </row>
    <row r="11" spans="1:8" s="5" customFormat="1">
      <c r="A11" s="13"/>
      <c r="B11" s="3" t="s">
        <v>7</v>
      </c>
      <c r="C11" s="13"/>
      <c r="D11" s="3"/>
      <c r="E11" s="11"/>
      <c r="F11" s="4"/>
    </row>
    <row r="12" spans="1:8" s="5" customFormat="1" ht="30">
      <c r="A12" s="13">
        <v>1</v>
      </c>
      <c r="B12" s="13" t="s">
        <v>58</v>
      </c>
      <c r="C12" s="13">
        <v>757.89</v>
      </c>
      <c r="D12" s="3">
        <f>D10+C12</f>
        <v>3031.56</v>
      </c>
      <c r="E12" s="4"/>
      <c r="F12" s="4"/>
    </row>
    <row r="13" spans="1:8">
      <c r="A13" s="13"/>
      <c r="B13" s="3" t="s">
        <v>80</v>
      </c>
      <c r="C13" s="13"/>
      <c r="D13" s="3"/>
      <c r="E13" s="1"/>
      <c r="F13" s="1"/>
    </row>
    <row r="14" spans="1:8" ht="30">
      <c r="A14" s="40">
        <v>1</v>
      </c>
      <c r="B14" s="13" t="s">
        <v>58</v>
      </c>
      <c r="C14" s="13">
        <v>1398.77</v>
      </c>
      <c r="D14" s="13"/>
      <c r="E14" s="1"/>
      <c r="F14" s="1"/>
    </row>
    <row r="15" spans="1:8">
      <c r="A15" s="13">
        <v>2</v>
      </c>
      <c r="B15" s="13" t="s">
        <v>81</v>
      </c>
      <c r="C15" s="13">
        <v>391.05</v>
      </c>
      <c r="D15" s="3"/>
      <c r="E15" s="1"/>
      <c r="F15" s="1"/>
    </row>
    <row r="16" spans="1:8">
      <c r="A16" s="40">
        <v>3</v>
      </c>
      <c r="B16" s="40" t="s">
        <v>82</v>
      </c>
      <c r="C16" s="13">
        <v>1618.72</v>
      </c>
      <c r="D16" s="3"/>
      <c r="E16" s="1"/>
      <c r="F16" s="1"/>
    </row>
    <row r="17" spans="1:6">
      <c r="A17" s="13">
        <v>4</v>
      </c>
      <c r="B17" s="40" t="s">
        <v>83</v>
      </c>
      <c r="C17" s="13">
        <v>1332.37</v>
      </c>
      <c r="D17" s="3"/>
      <c r="E17" s="1"/>
      <c r="F17" s="1"/>
    </row>
    <row r="18" spans="1:6" s="5" customFormat="1">
      <c r="A18" s="40">
        <v>5</v>
      </c>
      <c r="B18" s="13" t="s">
        <v>84</v>
      </c>
      <c r="C18" s="13">
        <v>1825.91</v>
      </c>
      <c r="D18" s="13"/>
      <c r="E18" s="4"/>
      <c r="F18" s="4"/>
    </row>
    <row r="19" spans="1:6" s="5" customFormat="1">
      <c r="A19" s="40"/>
      <c r="B19" s="40" t="s">
        <v>85</v>
      </c>
      <c r="C19" s="40">
        <f>SUM(C14:C18)</f>
        <v>6566.82</v>
      </c>
      <c r="D19" s="3">
        <f>D12+C19</f>
        <v>9598.3799999999992</v>
      </c>
      <c r="E19" s="4"/>
      <c r="F19" s="4"/>
    </row>
    <row r="20" spans="1:6">
      <c r="A20" s="40"/>
      <c r="B20" s="3" t="s">
        <v>9</v>
      </c>
      <c r="C20" s="40"/>
      <c r="D20" s="3"/>
      <c r="E20" s="1"/>
      <c r="F20" s="1"/>
    </row>
    <row r="21" spans="1:6" ht="30">
      <c r="A21" s="40">
        <v>1</v>
      </c>
      <c r="B21" s="13" t="s">
        <v>58</v>
      </c>
      <c r="C21" s="40">
        <v>1223.92</v>
      </c>
      <c r="D21" s="3">
        <f>D19+C21</f>
        <v>10822.3</v>
      </c>
      <c r="E21" s="1"/>
      <c r="F21" s="1"/>
    </row>
    <row r="22" spans="1:6">
      <c r="A22" s="13"/>
      <c r="B22" s="3" t="s">
        <v>10</v>
      </c>
      <c r="C22" s="13"/>
      <c r="D22" s="3"/>
      <c r="E22" s="1"/>
      <c r="F22" s="1"/>
    </row>
    <row r="23" spans="1:6" ht="30">
      <c r="A23" s="40">
        <v>1</v>
      </c>
      <c r="B23" s="13" t="s">
        <v>58</v>
      </c>
      <c r="C23" s="40">
        <v>1253.77</v>
      </c>
      <c r="D23" s="3">
        <f>D21+C23</f>
        <v>12076.07</v>
      </c>
      <c r="E23" s="1"/>
      <c r="F23" s="1"/>
    </row>
    <row r="24" spans="1:6">
      <c r="A24" s="13"/>
      <c r="B24" s="3" t="s">
        <v>11</v>
      </c>
      <c r="C24" s="13"/>
      <c r="D24" s="3"/>
      <c r="E24" s="1"/>
      <c r="F24" s="1"/>
    </row>
    <row r="25" spans="1:6" ht="30">
      <c r="A25" s="40">
        <v>1</v>
      </c>
      <c r="B25" s="13" t="s">
        <v>58</v>
      </c>
      <c r="C25" s="40">
        <v>1223.92</v>
      </c>
      <c r="D25" s="3">
        <f>D23+C25</f>
        <v>13299.99</v>
      </c>
      <c r="E25" s="1"/>
      <c r="F25" s="1"/>
    </row>
    <row r="26" spans="1:6">
      <c r="A26" s="13"/>
      <c r="B26" s="3" t="s">
        <v>12</v>
      </c>
      <c r="C26" s="13"/>
      <c r="D26" s="40"/>
      <c r="E26" s="1"/>
      <c r="F26" s="1"/>
    </row>
    <row r="27" spans="1:6" ht="30">
      <c r="A27" s="40">
        <v>1</v>
      </c>
      <c r="B27" s="13" t="s">
        <v>58</v>
      </c>
      <c r="C27" s="40">
        <v>1223.92</v>
      </c>
      <c r="D27" s="40"/>
      <c r="E27" s="1"/>
      <c r="F27" s="1"/>
    </row>
    <row r="28" spans="1:6">
      <c r="A28" s="40">
        <v>2</v>
      </c>
      <c r="B28" s="13" t="s">
        <v>133</v>
      </c>
      <c r="C28" s="40">
        <v>130.35</v>
      </c>
      <c r="D28" s="3"/>
      <c r="E28" s="1"/>
      <c r="F28" s="1"/>
    </row>
    <row r="29" spans="1:6">
      <c r="A29" s="40"/>
      <c r="B29" s="3" t="s">
        <v>69</v>
      </c>
      <c r="C29" s="40">
        <f>SUM(C27:C28)</f>
        <v>1354.27</v>
      </c>
      <c r="D29" s="40">
        <f>D25+C29</f>
        <v>14654.26</v>
      </c>
      <c r="E29" s="1"/>
      <c r="F29" s="1"/>
    </row>
    <row r="30" spans="1:6">
      <c r="A30" s="13"/>
      <c r="B30" s="3" t="s">
        <v>13</v>
      </c>
      <c r="C30" s="13"/>
      <c r="D30" s="3"/>
      <c r="E30" s="1"/>
      <c r="F30" s="1"/>
    </row>
    <row r="31" spans="1:6" ht="30">
      <c r="A31" s="40">
        <v>1</v>
      </c>
      <c r="B31" s="13" t="s">
        <v>58</v>
      </c>
      <c r="C31" s="40">
        <v>1223.92</v>
      </c>
      <c r="D31" s="40"/>
      <c r="E31" s="1"/>
      <c r="F31" s="1"/>
    </row>
    <row r="32" spans="1:6">
      <c r="A32" s="13">
        <v>2</v>
      </c>
      <c r="B32" s="13" t="s">
        <v>145</v>
      </c>
      <c r="C32" s="13">
        <v>782.1</v>
      </c>
      <c r="D32" s="3"/>
      <c r="E32" s="1"/>
      <c r="F32" s="1"/>
    </row>
    <row r="33" spans="1:6">
      <c r="A33" s="40"/>
      <c r="B33" s="3" t="s">
        <v>69</v>
      </c>
      <c r="C33" s="40">
        <f>SUM(C31:C32)</f>
        <v>2006.02</v>
      </c>
      <c r="D33" s="3">
        <f>D29+C33</f>
        <v>16660.28</v>
      </c>
      <c r="E33" s="1"/>
      <c r="F33" s="1"/>
    </row>
    <row r="34" spans="1:6">
      <c r="A34" s="13"/>
      <c r="B34" s="3" t="s">
        <v>14</v>
      </c>
      <c r="C34" s="13"/>
      <c r="D34" s="3"/>
      <c r="E34" s="1"/>
      <c r="F34" s="1"/>
    </row>
    <row r="35" spans="1:6" ht="30">
      <c r="A35" s="40">
        <v>1</v>
      </c>
      <c r="B35" s="13" t="s">
        <v>58</v>
      </c>
      <c r="C35" s="40">
        <v>1223.92</v>
      </c>
      <c r="D35" s="3"/>
      <c r="E35" s="1"/>
      <c r="F35" s="1"/>
    </row>
    <row r="36" spans="1:6">
      <c r="A36" s="13">
        <v>2</v>
      </c>
      <c r="B36" s="13" t="s">
        <v>152</v>
      </c>
      <c r="C36" s="13">
        <v>260.7</v>
      </c>
      <c r="D36" s="3"/>
      <c r="E36" s="1"/>
      <c r="F36" s="1"/>
    </row>
    <row r="37" spans="1:6">
      <c r="A37" s="40">
        <v>3</v>
      </c>
      <c r="B37" s="13" t="s">
        <v>153</v>
      </c>
      <c r="C37" s="40">
        <v>260.7</v>
      </c>
      <c r="D37" s="3"/>
      <c r="E37" s="1"/>
      <c r="F37" s="1"/>
    </row>
    <row r="38" spans="1:6" ht="30">
      <c r="A38" s="40">
        <v>4</v>
      </c>
      <c r="B38" s="40" t="s">
        <v>154</v>
      </c>
      <c r="C38" s="40">
        <v>10868.53</v>
      </c>
      <c r="D38" s="3"/>
      <c r="E38" s="1"/>
      <c r="F38" s="1"/>
    </row>
    <row r="39" spans="1:6">
      <c r="A39" s="40"/>
      <c r="B39" s="13" t="s">
        <v>69</v>
      </c>
      <c r="C39" s="13">
        <f>SUM(C35:C38)</f>
        <v>12613.85</v>
      </c>
      <c r="D39" s="3">
        <f>D33+C39</f>
        <v>29274.129999999997</v>
      </c>
      <c r="E39" s="1"/>
      <c r="F39" s="1"/>
    </row>
    <row r="40" spans="1:6">
      <c r="A40" s="40"/>
      <c r="B40" s="3" t="s">
        <v>15</v>
      </c>
      <c r="C40" s="40"/>
      <c r="D40" s="3"/>
      <c r="E40" s="1"/>
      <c r="F40" s="1"/>
    </row>
    <row r="41" spans="1:6" ht="30">
      <c r="A41" s="40">
        <v>1</v>
      </c>
      <c r="B41" s="13" t="s">
        <v>58</v>
      </c>
      <c r="C41" s="40">
        <v>1223.92</v>
      </c>
      <c r="D41" s="3">
        <f>D39+C41</f>
        <v>30498.049999999996</v>
      </c>
      <c r="E41" s="1"/>
      <c r="F41" s="1"/>
    </row>
    <row r="42" spans="1:6">
      <c r="A42" s="13"/>
      <c r="B42" s="13"/>
      <c r="C42" s="13"/>
      <c r="D42" s="3"/>
      <c r="E42" s="1"/>
      <c r="F42" s="1"/>
    </row>
    <row r="43" spans="1:6">
      <c r="A43" s="13"/>
      <c r="B43" s="3"/>
      <c r="C43" s="13"/>
      <c r="D43" s="3"/>
      <c r="E43" s="1"/>
      <c r="F43" s="1"/>
    </row>
    <row r="44" spans="1:6">
      <c r="A44" s="13"/>
      <c r="B44" s="13"/>
      <c r="C44" s="13"/>
      <c r="D44" s="3"/>
      <c r="E44" s="1"/>
      <c r="F44" s="1"/>
    </row>
    <row r="45" spans="1:6">
      <c r="A45" s="13"/>
      <c r="B45" s="13"/>
      <c r="C45" s="13"/>
      <c r="D45" s="3"/>
      <c r="E45" s="1"/>
      <c r="F45" s="1"/>
    </row>
    <row r="46" spans="1:6">
      <c r="A46" s="13"/>
      <c r="B46" s="13"/>
      <c r="C46" s="13"/>
      <c r="D46" s="3"/>
      <c r="E46" s="1"/>
      <c r="F46" s="1"/>
    </row>
    <row r="47" spans="1:6">
      <c r="A47" s="13"/>
      <c r="B47" s="3"/>
      <c r="C47" s="13"/>
      <c r="D47" s="3"/>
      <c r="E47" s="1"/>
      <c r="F47" s="1"/>
    </row>
    <row r="48" spans="1:6">
      <c r="A48" s="13"/>
      <c r="B48" s="13"/>
      <c r="C48" s="13"/>
      <c r="D48" s="3"/>
      <c r="E48" s="1"/>
      <c r="F48" s="1"/>
    </row>
    <row r="49" spans="1:6">
      <c r="A49" s="13"/>
      <c r="B49" s="3"/>
      <c r="C49" s="13"/>
      <c r="D49" s="3"/>
      <c r="E49" s="1"/>
      <c r="F49" s="1"/>
    </row>
    <row r="50" spans="1:6">
      <c r="A50" s="13"/>
      <c r="B50" s="13"/>
      <c r="C50" s="13"/>
      <c r="D50" s="3"/>
      <c r="E50" s="1"/>
      <c r="F50" s="1"/>
    </row>
    <row r="51" spans="1:6">
      <c r="A51" s="13"/>
      <c r="B51" s="13"/>
      <c r="C51" s="13"/>
      <c r="D51" s="3"/>
      <c r="E51" s="1"/>
      <c r="F51" s="1"/>
    </row>
    <row r="52" spans="1:6">
      <c r="A52" s="13"/>
      <c r="B52" s="13"/>
      <c r="C52" s="13"/>
      <c r="D52" s="3"/>
      <c r="E52" s="1"/>
      <c r="F52" s="1"/>
    </row>
    <row r="53" spans="1:6">
      <c r="A53" s="13"/>
      <c r="B53" s="3"/>
      <c r="C53" s="13"/>
      <c r="D53" s="13"/>
      <c r="E53" s="1"/>
      <c r="F53" s="1"/>
    </row>
    <row r="54" spans="1:6">
      <c r="A54" s="13"/>
      <c r="B54" s="13"/>
      <c r="C54" s="13"/>
      <c r="D54" s="3"/>
      <c r="E54" s="1"/>
      <c r="F54" s="1"/>
    </row>
    <row r="55" spans="1:6">
      <c r="A55" s="13"/>
      <c r="B55" s="40"/>
      <c r="C55" s="40"/>
      <c r="D55" s="3"/>
      <c r="E55" s="1"/>
      <c r="F55" s="1"/>
    </row>
    <row r="56" spans="1:6">
      <c r="A56" s="13"/>
      <c r="B56" s="40"/>
      <c r="C56" s="40"/>
      <c r="D56" s="3"/>
      <c r="E56" s="1"/>
      <c r="F56" s="1"/>
    </row>
    <row r="57" spans="1:6">
      <c r="A57" s="13"/>
      <c r="B57" s="51"/>
      <c r="C57" s="13"/>
      <c r="D57" s="3"/>
      <c r="E57" s="1"/>
      <c r="F5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3"/>
  <sheetViews>
    <sheetView topLeftCell="A49" workbookViewId="0">
      <selection activeCell="D72" sqref="D72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76" t="s">
        <v>62</v>
      </c>
      <c r="C1" s="76"/>
      <c r="D1" s="76"/>
      <c r="E1" s="7"/>
      <c r="F1" s="7"/>
      <c r="G1" s="7"/>
    </row>
    <row r="2" spans="1:15" ht="15.95" customHeight="1">
      <c r="A2" s="1"/>
      <c r="B2" s="2" t="s">
        <v>52</v>
      </c>
      <c r="C2" s="39"/>
      <c r="D2" s="39"/>
      <c r="E2" s="1"/>
      <c r="F2" s="1"/>
      <c r="G2" s="1"/>
    </row>
    <row r="3" spans="1:15" ht="15.95" customHeight="1">
      <c r="A3" s="1"/>
      <c r="B3" s="75" t="s">
        <v>6</v>
      </c>
      <c r="C3" s="75"/>
      <c r="D3" s="75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2</v>
      </c>
      <c r="C5" s="8"/>
      <c r="D5" s="8"/>
      <c r="E5" s="1"/>
      <c r="F5" s="1"/>
      <c r="G5" s="1"/>
    </row>
    <row r="6" spans="1:15">
      <c r="A6" s="8">
        <v>1</v>
      </c>
      <c r="B6" s="13" t="s">
        <v>66</v>
      </c>
      <c r="C6" s="8">
        <v>5643</v>
      </c>
      <c r="D6" s="10"/>
      <c r="E6" s="1"/>
      <c r="F6" s="1"/>
      <c r="G6" s="1"/>
    </row>
    <row r="7" spans="1:15" s="1" customFormat="1">
      <c r="A7" s="40">
        <v>2</v>
      </c>
      <c r="B7" s="13" t="s">
        <v>67</v>
      </c>
      <c r="C7" s="40">
        <v>800</v>
      </c>
      <c r="D7" s="13"/>
      <c r="H7"/>
      <c r="I7"/>
      <c r="J7"/>
      <c r="K7"/>
      <c r="L7"/>
      <c r="M7"/>
      <c r="N7"/>
      <c r="O7"/>
    </row>
    <row r="8" spans="1:15" s="4" customFormat="1">
      <c r="A8" s="40">
        <v>3</v>
      </c>
      <c r="B8" s="13" t="s">
        <v>68</v>
      </c>
      <c r="C8" s="40">
        <v>3200</v>
      </c>
      <c r="D8" s="3"/>
      <c r="H8"/>
      <c r="I8"/>
      <c r="J8"/>
      <c r="K8"/>
      <c r="L8"/>
      <c r="M8"/>
      <c r="N8"/>
      <c r="O8"/>
    </row>
    <row r="9" spans="1:15" s="4" customFormat="1">
      <c r="A9" s="40"/>
      <c r="B9" s="3" t="s">
        <v>69</v>
      </c>
      <c r="C9" s="40">
        <f>SUM(C6:C8)</f>
        <v>9643</v>
      </c>
      <c r="D9" s="3">
        <v>9643</v>
      </c>
      <c r="H9"/>
      <c r="I9"/>
      <c r="J9"/>
      <c r="K9"/>
      <c r="L9"/>
      <c r="M9"/>
      <c r="N9"/>
      <c r="O9"/>
    </row>
    <row r="10" spans="1:15" s="1" customFormat="1" ht="15" customHeight="1">
      <c r="A10" s="40"/>
      <c r="B10" s="3" t="s">
        <v>5</v>
      </c>
      <c r="C10" s="40"/>
      <c r="D10" s="3"/>
      <c r="H10"/>
      <c r="I10"/>
      <c r="J10"/>
      <c r="K10"/>
      <c r="L10"/>
      <c r="M10"/>
      <c r="N10"/>
      <c r="O10"/>
    </row>
    <row r="11" spans="1:15" s="1" customFormat="1" ht="15" customHeight="1">
      <c r="A11" s="8">
        <v>1</v>
      </c>
      <c r="B11" s="13" t="s">
        <v>66</v>
      </c>
      <c r="C11" s="8">
        <v>5643</v>
      </c>
      <c r="D11" s="3"/>
      <c r="H11"/>
      <c r="I11"/>
      <c r="J11"/>
      <c r="K11"/>
      <c r="L11"/>
      <c r="M11"/>
      <c r="N11"/>
      <c r="O11"/>
    </row>
    <row r="12" spans="1:15" s="1" customFormat="1">
      <c r="A12" s="40">
        <v>2</v>
      </c>
      <c r="B12" s="13" t="s">
        <v>72</v>
      </c>
      <c r="C12" s="40">
        <v>2476.5500000000002</v>
      </c>
      <c r="D12" s="3"/>
      <c r="H12"/>
      <c r="I12"/>
      <c r="J12"/>
      <c r="K12"/>
      <c r="L12"/>
      <c r="M12"/>
      <c r="N12"/>
      <c r="O12"/>
    </row>
    <row r="13" spans="1:15" s="1" customFormat="1" ht="30">
      <c r="A13" s="40">
        <v>3</v>
      </c>
      <c r="B13" s="40" t="s">
        <v>73</v>
      </c>
      <c r="C13" s="40">
        <v>3285.21</v>
      </c>
      <c r="D13" s="3"/>
      <c r="H13"/>
      <c r="I13"/>
      <c r="J13"/>
      <c r="K13"/>
      <c r="L13"/>
      <c r="M13"/>
      <c r="N13"/>
      <c r="O13"/>
    </row>
    <row r="14" spans="1:15" s="1" customFormat="1">
      <c r="A14" s="40"/>
      <c r="B14" s="13" t="s">
        <v>69</v>
      </c>
      <c r="C14" s="40">
        <f>SUM(C11:C13)</f>
        <v>11404.76</v>
      </c>
      <c r="D14" s="3">
        <f>D9+C14</f>
        <v>21047.760000000002</v>
      </c>
      <c r="H14"/>
      <c r="I14"/>
      <c r="J14"/>
      <c r="K14"/>
      <c r="L14"/>
      <c r="M14"/>
      <c r="N14"/>
      <c r="O14"/>
    </row>
    <row r="15" spans="1:15" s="4" customFormat="1">
      <c r="A15" s="40"/>
      <c r="B15" s="3" t="s">
        <v>3</v>
      </c>
      <c r="C15" s="40"/>
      <c r="D15" s="3"/>
      <c r="H15"/>
      <c r="I15"/>
      <c r="J15"/>
      <c r="K15"/>
      <c r="L15"/>
      <c r="M15"/>
      <c r="N15"/>
      <c r="O15"/>
    </row>
    <row r="16" spans="1:15" s="4" customFormat="1">
      <c r="A16" s="8">
        <v>1</v>
      </c>
      <c r="B16" s="13" t="s">
        <v>66</v>
      </c>
      <c r="C16" s="8">
        <v>5643</v>
      </c>
      <c r="D16" s="3"/>
      <c r="H16"/>
      <c r="I16"/>
      <c r="J16"/>
      <c r="K16"/>
      <c r="L16"/>
      <c r="M16"/>
      <c r="N16"/>
      <c r="O16"/>
    </row>
    <row r="17" spans="1:15" s="1" customFormat="1">
      <c r="A17" s="40">
        <v>2</v>
      </c>
      <c r="B17" s="13" t="s">
        <v>77</v>
      </c>
      <c r="C17" s="40">
        <v>278.45999999999998</v>
      </c>
      <c r="D17" s="3"/>
      <c r="H17"/>
      <c r="I17"/>
      <c r="J17"/>
      <c r="K17"/>
      <c r="L17"/>
      <c r="M17"/>
      <c r="N17"/>
      <c r="O17"/>
    </row>
    <row r="18" spans="1:15" s="1" customFormat="1">
      <c r="A18" s="40">
        <v>3</v>
      </c>
      <c r="B18" s="13" t="s">
        <v>78</v>
      </c>
      <c r="C18" s="40">
        <v>2227.6799999999998</v>
      </c>
      <c r="D18" s="3"/>
      <c r="H18"/>
      <c r="I18"/>
      <c r="J18"/>
      <c r="K18"/>
      <c r="L18"/>
      <c r="M18"/>
      <c r="N18"/>
      <c r="O18"/>
    </row>
    <row r="19" spans="1:15" s="1" customFormat="1">
      <c r="A19" s="40"/>
      <c r="B19" s="13" t="s">
        <v>69</v>
      </c>
      <c r="C19" s="40">
        <f>SUM(C16:C18)</f>
        <v>8149.1399999999994</v>
      </c>
      <c r="D19" s="3">
        <f>D14+C19</f>
        <v>29196.9</v>
      </c>
      <c r="H19"/>
      <c r="I19"/>
      <c r="J19"/>
      <c r="K19"/>
      <c r="L19"/>
      <c r="M19"/>
      <c r="N19"/>
      <c r="O19"/>
    </row>
    <row r="20" spans="1:15" s="1" customFormat="1">
      <c r="A20" s="40"/>
      <c r="B20" s="3" t="s">
        <v>7</v>
      </c>
      <c r="C20" s="40"/>
      <c r="D20" s="3"/>
      <c r="H20"/>
      <c r="I20"/>
      <c r="J20"/>
      <c r="K20"/>
      <c r="L20"/>
      <c r="M20"/>
      <c r="N20"/>
      <c r="O20"/>
    </row>
    <row r="21" spans="1:15" s="1" customFormat="1">
      <c r="A21" s="8">
        <v>1</v>
      </c>
      <c r="B21" s="13" t="s">
        <v>66</v>
      </c>
      <c r="C21" s="8">
        <v>5643</v>
      </c>
      <c r="D21" s="3"/>
      <c r="H21"/>
      <c r="I21"/>
      <c r="J21"/>
      <c r="K21"/>
      <c r="L21"/>
      <c r="M21"/>
      <c r="N21"/>
      <c r="O21"/>
    </row>
    <row r="22" spans="1:15" s="1" customFormat="1">
      <c r="A22" s="8">
        <v>2</v>
      </c>
      <c r="B22" s="13" t="s">
        <v>98</v>
      </c>
      <c r="C22" s="8">
        <v>492.6</v>
      </c>
      <c r="D22" s="3"/>
      <c r="H22"/>
      <c r="I22"/>
      <c r="J22"/>
      <c r="K22"/>
      <c r="L22"/>
      <c r="M22"/>
      <c r="N22"/>
      <c r="O22"/>
    </row>
    <row r="23" spans="1:15" s="1" customFormat="1" ht="30">
      <c r="A23" s="8">
        <v>3</v>
      </c>
      <c r="B23" s="13" t="s">
        <v>99</v>
      </c>
      <c r="C23" s="8">
        <v>3584.49</v>
      </c>
      <c r="D23" s="3"/>
      <c r="H23"/>
      <c r="I23"/>
      <c r="J23"/>
      <c r="K23"/>
      <c r="L23"/>
      <c r="M23"/>
      <c r="N23"/>
      <c r="O23"/>
    </row>
    <row r="24" spans="1:15" s="1" customFormat="1">
      <c r="A24" s="40"/>
      <c r="B24" s="3" t="s">
        <v>69</v>
      </c>
      <c r="C24" s="40">
        <f>SUM(C21:C23)</f>
        <v>9720.09</v>
      </c>
      <c r="D24" s="3">
        <f>D19+C24</f>
        <v>38916.990000000005</v>
      </c>
      <c r="H24"/>
      <c r="I24"/>
      <c r="J24"/>
      <c r="K24"/>
      <c r="L24"/>
      <c r="M24"/>
      <c r="N24"/>
      <c r="O24"/>
    </row>
    <row r="25" spans="1:15" s="4" customFormat="1">
      <c r="A25" s="40"/>
      <c r="B25" s="3" t="s">
        <v>86</v>
      </c>
      <c r="C25" s="40"/>
      <c r="D25" s="3"/>
      <c r="H25"/>
      <c r="I25"/>
      <c r="J25"/>
      <c r="K25"/>
      <c r="L25"/>
      <c r="M25"/>
      <c r="N25"/>
      <c r="O25"/>
    </row>
    <row r="26" spans="1:15" s="1" customFormat="1">
      <c r="A26" s="40"/>
      <c r="B26" s="13" t="s">
        <v>87</v>
      </c>
      <c r="C26" s="40">
        <f>652.05+4456.8</f>
        <v>5108.8500000000004</v>
      </c>
      <c r="D26" s="13"/>
      <c r="H26"/>
      <c r="I26"/>
      <c r="J26"/>
      <c r="K26"/>
      <c r="L26"/>
      <c r="M26"/>
      <c r="N26"/>
      <c r="O26"/>
    </row>
    <row r="27" spans="1:15" s="1" customFormat="1">
      <c r="A27" s="40"/>
      <c r="B27" s="13" t="s">
        <v>66</v>
      </c>
      <c r="C27" s="8">
        <v>5643</v>
      </c>
      <c r="D27" s="13"/>
      <c r="H27"/>
      <c r="I27"/>
      <c r="J27"/>
      <c r="K27"/>
      <c r="L27"/>
      <c r="M27"/>
      <c r="N27"/>
      <c r="O27"/>
    </row>
    <row r="28" spans="1:15" s="1" customFormat="1">
      <c r="A28" s="40"/>
      <c r="B28" s="13" t="s">
        <v>88</v>
      </c>
      <c r="C28" s="40">
        <v>795</v>
      </c>
      <c r="D28" s="3"/>
      <c r="H28"/>
      <c r="I28"/>
      <c r="J28"/>
      <c r="K28"/>
      <c r="L28"/>
      <c r="M28"/>
      <c r="N28"/>
      <c r="O28"/>
    </row>
    <row r="29" spans="1:15" s="1" customFormat="1">
      <c r="A29" s="40"/>
      <c r="B29" s="40" t="s">
        <v>89</v>
      </c>
      <c r="C29" s="3">
        <f>SUM(C26:C28)</f>
        <v>11546.85</v>
      </c>
      <c r="D29" s="3">
        <f>D24+C29</f>
        <v>50463.840000000004</v>
      </c>
      <c r="H29"/>
      <c r="I29"/>
      <c r="J29"/>
      <c r="K29"/>
      <c r="L29"/>
      <c r="M29"/>
      <c r="N29"/>
      <c r="O29"/>
    </row>
    <row r="30" spans="1:15" s="1" customFormat="1" ht="15.75" customHeight="1">
      <c r="A30" s="40"/>
      <c r="B30" s="3" t="s">
        <v>9</v>
      </c>
      <c r="C30" s="40"/>
      <c r="D30" s="3"/>
      <c r="H30"/>
      <c r="I30"/>
      <c r="J30"/>
      <c r="K30"/>
      <c r="L30"/>
      <c r="M30"/>
      <c r="N30"/>
      <c r="O30"/>
    </row>
    <row r="31" spans="1:15" s="1" customFormat="1">
      <c r="A31" s="8">
        <v>1</v>
      </c>
      <c r="B31" s="13" t="s">
        <v>66</v>
      </c>
      <c r="C31" s="8">
        <v>5643</v>
      </c>
      <c r="D31" s="3"/>
      <c r="H31"/>
      <c r="I31"/>
      <c r="J31"/>
      <c r="K31"/>
      <c r="L31"/>
      <c r="M31"/>
      <c r="N31"/>
      <c r="O31"/>
    </row>
    <row r="32" spans="1:15" s="1" customFormat="1">
      <c r="A32" s="40">
        <v>2</v>
      </c>
      <c r="B32" s="13" t="s">
        <v>103</v>
      </c>
      <c r="C32" s="40">
        <v>800</v>
      </c>
      <c r="D32" s="3"/>
    </row>
    <row r="33" spans="1:4">
      <c r="A33" s="40">
        <v>3</v>
      </c>
      <c r="B33" s="13" t="s">
        <v>104</v>
      </c>
      <c r="C33" s="40">
        <v>800</v>
      </c>
      <c r="D33" s="15"/>
    </row>
    <row r="34" spans="1:4">
      <c r="A34" s="40">
        <v>4</v>
      </c>
      <c r="B34" s="13" t="s">
        <v>105</v>
      </c>
      <c r="C34" s="40">
        <v>12923.1</v>
      </c>
      <c r="D34" s="15"/>
    </row>
    <row r="35" spans="1:4">
      <c r="A35" s="43">
        <v>5</v>
      </c>
      <c r="B35" s="13" t="s">
        <v>106</v>
      </c>
      <c r="C35" s="43">
        <v>11331.42</v>
      </c>
      <c r="D35" s="15"/>
    </row>
    <row r="36" spans="1:4">
      <c r="A36" s="43"/>
      <c r="B36" s="24" t="s">
        <v>69</v>
      </c>
      <c r="C36" s="43">
        <f>SUM(C31:C35)</f>
        <v>31497.519999999997</v>
      </c>
      <c r="D36" s="14">
        <f>D29+C36</f>
        <v>81961.36</v>
      </c>
    </row>
    <row r="37" spans="1:4">
      <c r="A37" s="43"/>
      <c r="B37" s="33" t="s">
        <v>10</v>
      </c>
      <c r="C37" s="43"/>
      <c r="D37" s="14"/>
    </row>
    <row r="38" spans="1:4">
      <c r="A38" s="43">
        <v>1</v>
      </c>
      <c r="B38" s="13" t="s">
        <v>66</v>
      </c>
      <c r="C38" s="8">
        <v>5643</v>
      </c>
      <c r="D38" s="14"/>
    </row>
    <row r="39" spans="1:4">
      <c r="A39" s="43">
        <v>2</v>
      </c>
      <c r="B39" s="13" t="s">
        <v>111</v>
      </c>
      <c r="C39" s="40">
        <v>800</v>
      </c>
      <c r="D39" s="14"/>
    </row>
    <row r="40" spans="1:4">
      <c r="A40" s="43">
        <v>3</v>
      </c>
      <c r="B40" s="13" t="s">
        <v>112</v>
      </c>
      <c r="C40" s="40">
        <v>800</v>
      </c>
      <c r="D40" s="14"/>
    </row>
    <row r="41" spans="1:4">
      <c r="A41" s="43">
        <v>4</v>
      </c>
      <c r="B41" s="26" t="s">
        <v>113</v>
      </c>
      <c r="C41" s="43">
        <v>260.7</v>
      </c>
      <c r="D41" s="14"/>
    </row>
    <row r="42" spans="1:4">
      <c r="A42" s="43">
        <v>5</v>
      </c>
      <c r="B42" s="13" t="s">
        <v>114</v>
      </c>
      <c r="C42" s="40">
        <v>320.8</v>
      </c>
      <c r="D42" s="14"/>
    </row>
    <row r="43" spans="1:4">
      <c r="A43" s="43"/>
      <c r="B43" s="24" t="s">
        <v>69</v>
      </c>
      <c r="C43" s="43">
        <f>SUM(C38:C42)</f>
        <v>7824.5</v>
      </c>
      <c r="D43" s="14">
        <f>D36+C43</f>
        <v>89785.86</v>
      </c>
    </row>
    <row r="44" spans="1:4">
      <c r="A44" s="43"/>
      <c r="B44" s="33" t="s">
        <v>11</v>
      </c>
      <c r="C44" s="43"/>
      <c r="D44" s="14"/>
    </row>
    <row r="45" spans="1:4">
      <c r="A45" s="43">
        <v>1</v>
      </c>
      <c r="B45" s="13" t="s">
        <v>66</v>
      </c>
      <c r="C45" s="8">
        <v>5643</v>
      </c>
      <c r="D45" s="14"/>
    </row>
    <row r="46" spans="1:4">
      <c r="A46" s="43">
        <v>2</v>
      </c>
      <c r="B46" s="24" t="s">
        <v>123</v>
      </c>
      <c r="C46" s="43">
        <v>321.39999999999998</v>
      </c>
      <c r="D46" s="15"/>
    </row>
    <row r="47" spans="1:4" ht="30">
      <c r="A47" s="15">
        <v>3</v>
      </c>
      <c r="B47" s="24" t="s">
        <v>124</v>
      </c>
      <c r="C47" s="15">
        <v>922.86</v>
      </c>
      <c r="D47" s="15"/>
    </row>
    <row r="48" spans="1:4" ht="30">
      <c r="A48" s="15">
        <v>4</v>
      </c>
      <c r="B48" s="24" t="s">
        <v>125</v>
      </c>
      <c r="C48" s="15">
        <v>4953.7</v>
      </c>
      <c r="D48" s="14"/>
    </row>
    <row r="49" spans="1:4" ht="30">
      <c r="A49" s="15">
        <v>5</v>
      </c>
      <c r="B49" s="26" t="s">
        <v>126</v>
      </c>
      <c r="C49" s="15">
        <v>629.72</v>
      </c>
      <c r="D49" s="14"/>
    </row>
    <row r="50" spans="1:4" ht="30">
      <c r="A50" s="15">
        <v>6</v>
      </c>
      <c r="B50" s="24" t="s">
        <v>127</v>
      </c>
      <c r="C50" s="15">
        <v>849.84</v>
      </c>
      <c r="D50" s="14"/>
    </row>
    <row r="51" spans="1:4">
      <c r="A51" s="15"/>
      <c r="B51" s="24" t="s">
        <v>69</v>
      </c>
      <c r="C51" s="15">
        <f>SUM(C45:C50)</f>
        <v>13320.519999999999</v>
      </c>
      <c r="D51" s="14">
        <f>D43+C51</f>
        <v>103106.38</v>
      </c>
    </row>
    <row r="52" spans="1:4">
      <c r="A52" s="15"/>
      <c r="B52" s="33" t="s">
        <v>12</v>
      </c>
      <c r="C52" s="15"/>
      <c r="D52" s="14"/>
    </row>
    <row r="53" spans="1:4">
      <c r="A53" s="43">
        <v>1</v>
      </c>
      <c r="B53" s="13" t="s">
        <v>66</v>
      </c>
      <c r="C53" s="8">
        <v>5643</v>
      </c>
      <c r="D53" s="15"/>
    </row>
    <row r="54" spans="1:4">
      <c r="A54" s="15">
        <v>2</v>
      </c>
      <c r="B54" s="24" t="s">
        <v>131</v>
      </c>
      <c r="C54" s="15">
        <v>260.7</v>
      </c>
      <c r="D54" s="15"/>
    </row>
    <row r="55" spans="1:4">
      <c r="A55" s="15">
        <v>3</v>
      </c>
      <c r="B55" s="13" t="s">
        <v>132</v>
      </c>
      <c r="C55" s="40">
        <v>8600.1</v>
      </c>
      <c r="D55" s="15"/>
    </row>
    <row r="56" spans="1:4">
      <c r="A56" s="15"/>
      <c r="B56" s="24" t="s">
        <v>69</v>
      </c>
      <c r="C56" s="15">
        <f>SUM(C53:C55)</f>
        <v>14503.8</v>
      </c>
      <c r="D56" s="14">
        <f>D51+C56</f>
        <v>117610.18000000001</v>
      </c>
    </row>
    <row r="57" spans="1:4">
      <c r="A57" s="15"/>
      <c r="B57" s="33" t="s">
        <v>13</v>
      </c>
      <c r="C57" s="15"/>
      <c r="D57" s="14"/>
    </row>
    <row r="58" spans="1:4">
      <c r="A58" s="43">
        <v>1</v>
      </c>
      <c r="B58" s="13" t="s">
        <v>66</v>
      </c>
      <c r="C58" s="8">
        <v>5643</v>
      </c>
      <c r="D58" s="14"/>
    </row>
    <row r="59" spans="1:4">
      <c r="A59" s="15">
        <v>2</v>
      </c>
      <c r="B59" s="24" t="s">
        <v>141</v>
      </c>
      <c r="C59" s="15">
        <v>391.05</v>
      </c>
      <c r="D59" s="14"/>
    </row>
    <row r="60" spans="1:4">
      <c r="A60" s="15">
        <v>3</v>
      </c>
      <c r="B60" s="24" t="s">
        <v>142</v>
      </c>
      <c r="C60" s="15">
        <v>656.88</v>
      </c>
      <c r="D60" s="14"/>
    </row>
    <row r="61" spans="1:4" ht="30">
      <c r="A61" s="15">
        <v>4</v>
      </c>
      <c r="B61" s="24" t="s">
        <v>143</v>
      </c>
      <c r="C61" s="15">
        <v>86.03</v>
      </c>
      <c r="D61" s="14"/>
    </row>
    <row r="62" spans="1:4">
      <c r="A62" s="15"/>
      <c r="B62" s="24" t="s">
        <v>69</v>
      </c>
      <c r="C62" s="15">
        <f>SUM(C58:C61)</f>
        <v>6776.96</v>
      </c>
      <c r="D62" s="14">
        <f>D56+C62</f>
        <v>124387.14000000001</v>
      </c>
    </row>
    <row r="63" spans="1:4">
      <c r="A63" s="15"/>
      <c r="B63" s="3" t="s">
        <v>14</v>
      </c>
      <c r="C63" s="40"/>
      <c r="D63" s="15"/>
    </row>
    <row r="64" spans="1:4">
      <c r="A64" s="8">
        <v>1</v>
      </c>
      <c r="B64" s="13" t="s">
        <v>66</v>
      </c>
      <c r="C64" s="8">
        <v>5643</v>
      </c>
      <c r="D64" s="15"/>
    </row>
    <row r="65" spans="1:4" ht="30">
      <c r="A65" s="15">
        <v>2</v>
      </c>
      <c r="B65" s="24" t="s">
        <v>150</v>
      </c>
      <c r="C65" s="15">
        <v>6400</v>
      </c>
      <c r="D65" s="15"/>
    </row>
    <row r="66" spans="1:4">
      <c r="A66" s="15">
        <v>3</v>
      </c>
      <c r="B66" s="24" t="s">
        <v>151</v>
      </c>
      <c r="C66" s="15">
        <v>130.35</v>
      </c>
      <c r="D66" s="15"/>
    </row>
    <row r="67" spans="1:4">
      <c r="A67" s="15"/>
      <c r="B67" s="24" t="s">
        <v>69</v>
      </c>
      <c r="C67" s="15">
        <f>SUM(C64:C66)</f>
        <v>12173.35</v>
      </c>
      <c r="D67" s="14">
        <f>D62+C67</f>
        <v>136560.49000000002</v>
      </c>
    </row>
    <row r="68" spans="1:4">
      <c r="A68" s="15"/>
      <c r="B68" s="33" t="s">
        <v>15</v>
      </c>
      <c r="C68" s="15"/>
      <c r="D68" s="15"/>
    </row>
    <row r="69" spans="1:4">
      <c r="A69" s="8">
        <v>1</v>
      </c>
      <c r="B69" s="13" t="s">
        <v>66</v>
      </c>
      <c r="C69" s="8">
        <v>5643</v>
      </c>
      <c r="D69" s="15"/>
    </row>
    <row r="70" spans="1:4">
      <c r="A70" s="15">
        <v>2</v>
      </c>
      <c r="B70" s="24" t="s">
        <v>156</v>
      </c>
      <c r="C70" s="40">
        <v>391.05</v>
      </c>
      <c r="D70" s="15"/>
    </row>
    <row r="71" spans="1:4">
      <c r="A71" s="15">
        <v>3</v>
      </c>
      <c r="B71" s="13" t="s">
        <v>157</v>
      </c>
      <c r="C71" s="40">
        <v>7038.9</v>
      </c>
      <c r="D71" s="14"/>
    </row>
    <row r="72" spans="1:4">
      <c r="A72" s="15"/>
      <c r="B72" s="24" t="s">
        <v>69</v>
      </c>
      <c r="C72" s="15">
        <f>SUM(C69:C71)</f>
        <v>13072.95</v>
      </c>
      <c r="D72" s="14">
        <f>D67+C72</f>
        <v>149633.44000000003</v>
      </c>
    </row>
    <row r="73" spans="1:4">
      <c r="A73" s="15"/>
      <c r="B73" s="33"/>
      <c r="C73" s="14"/>
      <c r="D73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0"/>
  <sheetViews>
    <sheetView topLeftCell="A16" workbookViewId="0">
      <selection activeCell="D47" sqref="D47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76" t="s">
        <v>62</v>
      </c>
      <c r="C1" s="76"/>
      <c r="D1" s="76"/>
    </row>
    <row r="2" spans="1:4" ht="15.75">
      <c r="A2" s="1"/>
      <c r="B2" s="2" t="s">
        <v>52</v>
      </c>
      <c r="C2" s="39"/>
      <c r="D2" s="39"/>
    </row>
    <row r="3" spans="1:4" ht="15.75">
      <c r="A3" s="1"/>
      <c r="B3" s="75" t="s">
        <v>34</v>
      </c>
      <c r="C3" s="75"/>
      <c r="D3" s="75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8"/>
      <c r="B5" s="3" t="s">
        <v>5</v>
      </c>
      <c r="C5" s="8"/>
      <c r="D5" s="8"/>
    </row>
    <row r="6" spans="1:4">
      <c r="A6" s="8">
        <v>1</v>
      </c>
      <c r="B6" s="13" t="s">
        <v>74</v>
      </c>
      <c r="C6" s="45">
        <v>727.36</v>
      </c>
      <c r="D6" s="10"/>
    </row>
    <row r="7" spans="1:4">
      <c r="A7" s="8">
        <v>2</v>
      </c>
      <c r="B7" s="13" t="s">
        <v>75</v>
      </c>
      <c r="C7" s="45">
        <v>502.91</v>
      </c>
      <c r="D7" s="10"/>
    </row>
    <row r="8" spans="1:4">
      <c r="A8" s="8"/>
      <c r="B8" s="13" t="s">
        <v>102</v>
      </c>
      <c r="C8" s="45">
        <f>SUM(C6:C7)</f>
        <v>1230.27</v>
      </c>
      <c r="D8" s="10">
        <v>1230.27</v>
      </c>
    </row>
    <row r="9" spans="1:4">
      <c r="A9" s="40"/>
      <c r="B9" s="3" t="s">
        <v>3</v>
      </c>
      <c r="C9" s="40"/>
      <c r="D9" s="3"/>
    </row>
    <row r="10" spans="1:4" ht="30">
      <c r="A10" s="8">
        <v>1</v>
      </c>
      <c r="B10" s="13" t="s">
        <v>79</v>
      </c>
      <c r="C10" s="40">
        <v>5937.79</v>
      </c>
      <c r="D10" s="13">
        <f>D8+C10</f>
        <v>7168.0599999999995</v>
      </c>
    </row>
    <row r="11" spans="1:4">
      <c r="A11" s="8"/>
      <c r="B11" s="3" t="s">
        <v>7</v>
      </c>
      <c r="C11" s="40"/>
      <c r="D11" s="13"/>
    </row>
    <row r="12" spans="1:4">
      <c r="A12" s="8">
        <v>1</v>
      </c>
      <c r="B12" s="40" t="s">
        <v>100</v>
      </c>
      <c r="C12" s="40">
        <v>6990.75</v>
      </c>
      <c r="D12" s="13"/>
    </row>
    <row r="13" spans="1:4" ht="45">
      <c r="A13" s="8">
        <v>2</v>
      </c>
      <c r="B13" s="40" t="s">
        <v>101</v>
      </c>
      <c r="C13" s="40">
        <v>1000</v>
      </c>
      <c r="D13" s="13"/>
    </row>
    <row r="14" spans="1:4">
      <c r="A14" s="8"/>
      <c r="B14" s="13" t="s">
        <v>69</v>
      </c>
      <c r="C14" s="40">
        <f>SUM(C12:C13)</f>
        <v>7990.75</v>
      </c>
      <c r="D14" s="3">
        <f>D10+C14</f>
        <v>15158.81</v>
      </c>
    </row>
    <row r="15" spans="1:4">
      <c r="A15" s="40"/>
      <c r="B15" s="3" t="s">
        <v>80</v>
      </c>
      <c r="C15" s="40"/>
      <c r="D15" s="3"/>
    </row>
    <row r="16" spans="1:4">
      <c r="A16" s="40"/>
      <c r="B16" s="13" t="s">
        <v>90</v>
      </c>
      <c r="C16" s="40">
        <v>365.53</v>
      </c>
      <c r="D16" s="13"/>
    </row>
    <row r="17" spans="1:4">
      <c r="A17" s="40"/>
      <c r="B17" s="13" t="s">
        <v>91</v>
      </c>
      <c r="C17" s="40">
        <v>365.53</v>
      </c>
      <c r="D17" s="3"/>
    </row>
    <row r="18" spans="1:4">
      <c r="A18" s="40"/>
      <c r="B18" s="40" t="s">
        <v>92</v>
      </c>
      <c r="C18" s="40">
        <v>6304.05</v>
      </c>
      <c r="D18" s="3"/>
    </row>
    <row r="19" spans="1:4">
      <c r="A19" s="40"/>
      <c r="B19" s="40" t="s">
        <v>89</v>
      </c>
      <c r="C19" s="13">
        <f>SUM(C16:C18)</f>
        <v>7035.1100000000006</v>
      </c>
      <c r="D19" s="3">
        <f>D14+C19</f>
        <v>22193.919999999998</v>
      </c>
    </row>
    <row r="20" spans="1:4">
      <c r="A20" s="40"/>
      <c r="B20" s="3" t="s">
        <v>9</v>
      </c>
      <c r="C20" s="40"/>
      <c r="D20" s="3"/>
    </row>
    <row r="21" spans="1:4">
      <c r="A21" s="40">
        <v>1</v>
      </c>
      <c r="B21" s="13" t="s">
        <v>107</v>
      </c>
      <c r="C21" s="40">
        <v>206.86</v>
      </c>
      <c r="D21" s="3"/>
    </row>
    <row r="22" spans="1:4">
      <c r="A22" s="40">
        <v>2</v>
      </c>
      <c r="B22" s="40" t="s">
        <v>108</v>
      </c>
      <c r="C22" s="40">
        <v>939.2</v>
      </c>
      <c r="D22" s="3"/>
    </row>
    <row r="23" spans="1:4">
      <c r="A23" s="40"/>
      <c r="B23" s="13" t="s">
        <v>69</v>
      </c>
      <c r="C23" s="40">
        <f>SUM(C21:C22)</f>
        <v>1146.06</v>
      </c>
      <c r="D23" s="3">
        <f>D19+C23</f>
        <v>23339.98</v>
      </c>
    </row>
    <row r="24" spans="1:4">
      <c r="A24" s="40"/>
      <c r="B24" s="3" t="s">
        <v>11</v>
      </c>
      <c r="C24" s="40"/>
      <c r="D24" s="3"/>
    </row>
    <row r="25" spans="1:4">
      <c r="A25" s="40">
        <v>1</v>
      </c>
      <c r="B25" s="13" t="s">
        <v>128</v>
      </c>
      <c r="C25" s="40">
        <v>1683.33</v>
      </c>
      <c r="D25" s="3"/>
    </row>
    <row r="26" spans="1:4">
      <c r="A26" s="40">
        <v>2</v>
      </c>
      <c r="B26" s="13" t="s">
        <v>129</v>
      </c>
      <c r="C26" s="40">
        <v>43.54</v>
      </c>
      <c r="D26" s="3"/>
    </row>
    <row r="27" spans="1:4">
      <c r="A27" s="40">
        <v>3</v>
      </c>
      <c r="B27" s="13" t="s">
        <v>130</v>
      </c>
      <c r="C27" s="40">
        <v>8280.68</v>
      </c>
      <c r="D27" s="3"/>
    </row>
    <row r="28" spans="1:4">
      <c r="A28" s="40"/>
      <c r="B28" s="13" t="s">
        <v>69</v>
      </c>
      <c r="C28" s="40">
        <f>SUM(C25:C27)</f>
        <v>10007.549999999999</v>
      </c>
      <c r="D28" s="3">
        <f>D23+C28</f>
        <v>33347.53</v>
      </c>
    </row>
    <row r="29" spans="1:4">
      <c r="A29" s="40"/>
      <c r="B29" s="3" t="s">
        <v>12</v>
      </c>
      <c r="C29" s="40"/>
      <c r="D29" s="13"/>
    </row>
    <row r="30" spans="1:4">
      <c r="A30" s="40">
        <v>1</v>
      </c>
      <c r="B30" s="13" t="s">
        <v>134</v>
      </c>
      <c r="C30" s="40">
        <v>3603.35</v>
      </c>
      <c r="D30" s="3"/>
    </row>
    <row r="31" spans="1:4">
      <c r="A31" s="40">
        <v>2</v>
      </c>
      <c r="B31" s="13" t="s">
        <v>135</v>
      </c>
      <c r="C31" s="40">
        <v>1523.99</v>
      </c>
      <c r="D31" s="3"/>
    </row>
    <row r="32" spans="1:4">
      <c r="A32" s="40">
        <v>3</v>
      </c>
      <c r="B32" s="13" t="s">
        <v>136</v>
      </c>
      <c r="C32" s="40">
        <v>1500</v>
      </c>
      <c r="D32" s="3"/>
    </row>
    <row r="33" spans="1:4">
      <c r="A33" s="40"/>
      <c r="B33" s="3" t="s">
        <v>69</v>
      </c>
      <c r="C33" s="40">
        <f>SUM(C30:C32)</f>
        <v>6627.34</v>
      </c>
      <c r="D33" s="3">
        <f>D28+C33</f>
        <v>39974.869999999995</v>
      </c>
    </row>
    <row r="34" spans="1:4">
      <c r="A34" s="40"/>
      <c r="B34" s="3" t="s">
        <v>13</v>
      </c>
      <c r="C34" s="40"/>
      <c r="D34" s="3"/>
    </row>
    <row r="35" spans="1:4">
      <c r="A35" s="40">
        <v>1</v>
      </c>
      <c r="B35" s="13" t="s">
        <v>146</v>
      </c>
      <c r="C35" s="40">
        <v>4143.8999999999996</v>
      </c>
      <c r="D35" s="3"/>
    </row>
    <row r="36" spans="1:4">
      <c r="A36" s="40">
        <v>2</v>
      </c>
      <c r="B36" s="13" t="s">
        <v>147</v>
      </c>
      <c r="C36" s="40">
        <v>2096.33</v>
      </c>
      <c r="D36" s="3"/>
    </row>
    <row r="37" spans="1:4">
      <c r="A37" s="40"/>
      <c r="B37" s="13" t="s">
        <v>69</v>
      </c>
      <c r="C37" s="40">
        <f>SUM(C35:C36)</f>
        <v>6240.23</v>
      </c>
      <c r="D37" s="3">
        <f>D33+C37</f>
        <v>46215.099999999991</v>
      </c>
    </row>
    <row r="38" spans="1:4">
      <c r="A38" s="40"/>
      <c r="B38" s="3" t="s">
        <v>14</v>
      </c>
      <c r="C38" s="40"/>
      <c r="D38" s="3"/>
    </row>
    <row r="39" spans="1:4">
      <c r="A39" s="40">
        <v>1</v>
      </c>
      <c r="B39" s="13" t="s">
        <v>155</v>
      </c>
      <c r="C39" s="40">
        <v>476.92</v>
      </c>
      <c r="D39" s="3"/>
    </row>
    <row r="40" spans="1:4">
      <c r="A40" s="43">
        <v>2</v>
      </c>
      <c r="B40" s="26" t="s">
        <v>128</v>
      </c>
      <c r="C40" s="43">
        <v>6150.33</v>
      </c>
      <c r="D40" s="14"/>
    </row>
    <row r="41" spans="1:4">
      <c r="A41" s="43"/>
      <c r="B41" s="24" t="s">
        <v>69</v>
      </c>
      <c r="C41" s="43">
        <f>SUM(C39:C40)</f>
        <v>6627.25</v>
      </c>
      <c r="D41" s="14">
        <f>D37+C41</f>
        <v>52842.349999999991</v>
      </c>
    </row>
    <row r="42" spans="1:4">
      <c r="A42" s="15"/>
      <c r="B42" s="33" t="s">
        <v>15</v>
      </c>
      <c r="C42" s="15"/>
      <c r="D42" s="14"/>
    </row>
    <row r="43" spans="1:4">
      <c r="A43" s="15">
        <v>1</v>
      </c>
      <c r="B43" s="24" t="s">
        <v>158</v>
      </c>
      <c r="C43" s="15">
        <v>70.180000000000007</v>
      </c>
      <c r="D43" s="15"/>
    </row>
    <row r="44" spans="1:4">
      <c r="A44" s="15">
        <v>2</v>
      </c>
      <c r="B44" s="13" t="s">
        <v>159</v>
      </c>
      <c r="C44" s="15">
        <v>704.16</v>
      </c>
      <c r="D44" s="14"/>
    </row>
    <row r="45" spans="1:4">
      <c r="A45" s="15">
        <v>3</v>
      </c>
      <c r="B45" s="40" t="s">
        <v>160</v>
      </c>
      <c r="C45" s="15">
        <v>101.99</v>
      </c>
      <c r="D45" s="14"/>
    </row>
    <row r="46" spans="1:4">
      <c r="A46" s="15"/>
      <c r="B46" s="3" t="s">
        <v>69</v>
      </c>
      <c r="C46" s="15">
        <f>SUM(C43:C45)</f>
        <v>876.32999999999993</v>
      </c>
      <c r="D46" s="14">
        <f>D41+C46</f>
        <v>53718.679999999993</v>
      </c>
    </row>
    <row r="47" spans="1:4">
      <c r="A47" s="15"/>
      <c r="B47" s="13"/>
      <c r="C47" s="15"/>
      <c r="D47" s="15"/>
    </row>
    <row r="48" spans="1:4">
      <c r="A48" s="15"/>
      <c r="B48" s="13"/>
      <c r="C48" s="15"/>
      <c r="D48" s="14"/>
    </row>
    <row r="49" spans="1:4">
      <c r="A49" s="15"/>
      <c r="B49" s="3"/>
      <c r="C49" s="15"/>
      <c r="D49" s="14"/>
    </row>
    <row r="50" spans="1:4">
      <c r="A50" s="15"/>
      <c r="B50" s="3"/>
      <c r="C50" s="15"/>
      <c r="D50" s="15"/>
    </row>
    <row r="51" spans="1:4">
      <c r="A51" s="15"/>
      <c r="B51" s="24"/>
      <c r="C51" s="15"/>
      <c r="D51" s="14"/>
    </row>
    <row r="52" spans="1:4">
      <c r="A52" s="15"/>
      <c r="B52" s="26"/>
      <c r="C52" s="15"/>
      <c r="D52" s="14"/>
    </row>
    <row r="53" spans="1:4">
      <c r="A53" s="15"/>
      <c r="B53" s="33"/>
      <c r="C53" s="15"/>
      <c r="D53" s="14"/>
    </row>
    <row r="54" spans="1:4">
      <c r="A54" s="15"/>
      <c r="B54" s="33"/>
      <c r="C54" s="15"/>
      <c r="D54" s="14"/>
    </row>
    <row r="55" spans="1:4">
      <c r="A55" s="15"/>
      <c r="B55" s="24"/>
      <c r="C55" s="15"/>
      <c r="D55" s="14"/>
    </row>
    <row r="56" spans="1:4">
      <c r="A56" s="15"/>
      <c r="B56" s="24"/>
      <c r="C56" s="15"/>
      <c r="D56" s="14"/>
    </row>
    <row r="57" spans="1:4">
      <c r="A57" s="15"/>
      <c r="B57" s="24"/>
      <c r="C57" s="15"/>
      <c r="D57" s="14"/>
    </row>
    <row r="58" spans="1:4">
      <c r="A58" s="15"/>
      <c r="B58" s="24"/>
      <c r="C58" s="15"/>
      <c r="D58" s="15"/>
    </row>
    <row r="59" spans="1:4">
      <c r="A59" s="15"/>
      <c r="B59" s="24"/>
      <c r="C59" s="15"/>
      <c r="D59" s="15"/>
    </row>
    <row r="60" spans="1:4">
      <c r="A60" s="15"/>
      <c r="B60" s="40"/>
      <c r="C60" s="43"/>
      <c r="D60" s="14"/>
    </row>
    <row r="61" spans="1:4">
      <c r="A61" s="15"/>
      <c r="B61" s="24"/>
      <c r="C61" s="43"/>
      <c r="D61" s="14"/>
    </row>
    <row r="62" spans="1:4">
      <c r="A62" s="43"/>
      <c r="B62" s="33"/>
      <c r="C62" s="43"/>
      <c r="D62" s="15"/>
    </row>
    <row r="63" spans="1:4">
      <c r="A63" s="43"/>
      <c r="B63" s="26"/>
      <c r="C63" s="43"/>
      <c r="D63" s="15"/>
    </row>
    <row r="64" spans="1:4">
      <c r="A64" s="43"/>
      <c r="B64" s="24"/>
      <c r="C64" s="43"/>
      <c r="D64" s="15"/>
    </row>
    <row r="65" spans="1:4">
      <c r="A65" s="43"/>
      <c r="B65" s="24"/>
      <c r="C65" s="43"/>
      <c r="D65" s="15"/>
    </row>
    <row r="66" spans="1:4">
      <c r="A66" s="43"/>
      <c r="B66" s="24"/>
      <c r="C66" s="43"/>
      <c r="D66" s="14"/>
    </row>
    <row r="67" spans="1:4">
      <c r="A67" s="43"/>
      <c r="B67" s="26"/>
      <c r="C67" s="43"/>
      <c r="D67" s="15"/>
    </row>
    <row r="68" spans="1:4">
      <c r="A68" s="43"/>
      <c r="B68" s="26"/>
      <c r="C68" s="43"/>
      <c r="D68" s="15"/>
    </row>
    <row r="69" spans="1:4">
      <c r="A69" s="43"/>
      <c r="B69" s="24"/>
      <c r="C69" s="43"/>
      <c r="D69" s="14"/>
    </row>
    <row r="70" spans="1:4">
      <c r="A70" s="15"/>
      <c r="B70" s="33"/>
      <c r="C70" s="14"/>
      <c r="D70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D19" sqref="D19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5" t="s">
        <v>62</v>
      </c>
      <c r="C1" s="75"/>
      <c r="D1" s="75"/>
      <c r="E1" s="7"/>
      <c r="F1" s="7"/>
      <c r="G1" s="7"/>
      <c r="H1" s="7"/>
    </row>
    <row r="2" spans="1:8" ht="15.95" customHeight="1">
      <c r="A2" s="6"/>
      <c r="B2" s="77" t="s">
        <v>52</v>
      </c>
      <c r="C2" s="77"/>
      <c r="D2" s="77"/>
      <c r="E2" s="1"/>
      <c r="F2" s="1"/>
      <c r="G2" s="1"/>
      <c r="H2" s="1"/>
    </row>
    <row r="3" spans="1:8" ht="15.95" customHeight="1">
      <c r="A3" s="6"/>
      <c r="B3" s="75" t="s">
        <v>35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3" t="s">
        <v>5</v>
      </c>
      <c r="C5" s="10"/>
      <c r="D5" s="10"/>
      <c r="E5" s="1"/>
      <c r="F5" s="1"/>
      <c r="G5" s="1"/>
      <c r="H5" s="1"/>
    </row>
    <row r="6" spans="1:8">
      <c r="A6" s="40">
        <v>1</v>
      </c>
      <c r="B6" s="13" t="s">
        <v>70</v>
      </c>
      <c r="C6" s="49">
        <v>11402.67</v>
      </c>
      <c r="D6" s="3">
        <v>11402.67</v>
      </c>
    </row>
    <row r="7" spans="1:8">
      <c r="A7" s="43"/>
      <c r="B7" s="14" t="s">
        <v>7</v>
      </c>
      <c r="C7" s="50"/>
      <c r="D7" s="14"/>
    </row>
    <row r="8" spans="1:8">
      <c r="A8" s="15">
        <v>1</v>
      </c>
      <c r="B8" s="13" t="s">
        <v>96</v>
      </c>
      <c r="C8" s="18">
        <v>5219.99</v>
      </c>
      <c r="D8" s="61"/>
    </row>
    <row r="9" spans="1:8">
      <c r="A9" s="41">
        <v>2</v>
      </c>
      <c r="B9" s="70" t="s">
        <v>97</v>
      </c>
      <c r="C9" s="43">
        <v>32193.51</v>
      </c>
      <c r="D9" s="14"/>
    </row>
    <row r="10" spans="1:8">
      <c r="A10" s="63"/>
      <c r="B10" s="71" t="s">
        <v>69</v>
      </c>
      <c r="C10" s="64">
        <f>SUM(C8:C9)</f>
        <v>37413.5</v>
      </c>
      <c r="D10" s="65">
        <f>D6+C10</f>
        <v>48816.17</v>
      </c>
    </row>
    <row r="11" spans="1:8">
      <c r="A11" s="43"/>
      <c r="B11" s="3" t="s">
        <v>11</v>
      </c>
      <c r="C11" s="43"/>
      <c r="D11" s="15"/>
    </row>
    <row r="12" spans="1:8">
      <c r="A12" s="43">
        <v>1</v>
      </c>
      <c r="B12" s="13" t="s">
        <v>121</v>
      </c>
      <c r="C12" s="43">
        <v>340816.62</v>
      </c>
      <c r="D12" s="14">
        <f>D10+C12</f>
        <v>389632.79</v>
      </c>
    </row>
    <row r="13" spans="1:8">
      <c r="A13" s="15"/>
      <c r="B13" s="33" t="s">
        <v>13</v>
      </c>
      <c r="C13" s="15"/>
      <c r="D13" s="14"/>
    </row>
    <row r="14" spans="1:8" ht="30">
      <c r="A14" s="15">
        <v>1</v>
      </c>
      <c r="B14" s="26" t="s">
        <v>137</v>
      </c>
      <c r="C14" s="15">
        <v>614.9</v>
      </c>
      <c r="D14" s="14"/>
    </row>
    <row r="15" spans="1:8" ht="30">
      <c r="A15" s="15">
        <v>2</v>
      </c>
      <c r="B15" s="24" t="s">
        <v>138</v>
      </c>
      <c r="C15" s="15">
        <v>1718.75</v>
      </c>
      <c r="D15" s="14"/>
    </row>
    <row r="16" spans="1:8" ht="30">
      <c r="A16" s="15">
        <v>3</v>
      </c>
      <c r="B16" s="24" t="s">
        <v>139</v>
      </c>
      <c r="C16" s="15">
        <v>7721.9</v>
      </c>
      <c r="D16" s="15"/>
    </row>
    <row r="17" spans="1:4">
      <c r="A17" s="15">
        <v>4</v>
      </c>
      <c r="B17" s="24" t="s">
        <v>140</v>
      </c>
      <c r="C17" s="15">
        <v>3400</v>
      </c>
      <c r="D17" s="15"/>
    </row>
    <row r="18" spans="1:4">
      <c r="A18" s="15"/>
      <c r="B18" s="13" t="s">
        <v>69</v>
      </c>
      <c r="C18" s="40">
        <f>SUM(C14:C17)</f>
        <v>13455.55</v>
      </c>
      <c r="D18" s="14">
        <f>D12+C18</f>
        <v>403088.33999999997</v>
      </c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5" t="s">
        <v>62</v>
      </c>
      <c r="C1" s="75"/>
      <c r="D1" s="75"/>
    </row>
    <row r="2" spans="1:4" ht="15.75">
      <c r="A2" s="6"/>
      <c r="B2" s="77" t="s">
        <v>52</v>
      </c>
      <c r="C2" s="77"/>
      <c r="D2" s="77"/>
    </row>
    <row r="3" spans="1:4" ht="15.75">
      <c r="A3" s="6"/>
      <c r="B3" s="75" t="s">
        <v>37</v>
      </c>
      <c r="C3" s="75"/>
      <c r="D3" s="75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D18" sqref="D18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>
      <c r="A1" s="1"/>
      <c r="B1" s="75" t="s">
        <v>63</v>
      </c>
      <c r="C1" s="75"/>
      <c r="D1" s="75"/>
      <c r="E1" s="7"/>
      <c r="F1" s="7"/>
      <c r="G1" s="7"/>
      <c r="H1" s="7"/>
    </row>
    <row r="2" spans="1:8" ht="15.75">
      <c r="A2" s="6"/>
      <c r="B2" s="77" t="s">
        <v>52</v>
      </c>
      <c r="C2" s="77"/>
      <c r="D2" s="77"/>
      <c r="E2" s="1"/>
      <c r="F2" s="1"/>
      <c r="G2" s="1"/>
      <c r="H2" s="1"/>
    </row>
    <row r="3" spans="1:8" ht="15.75">
      <c r="A3" s="6"/>
      <c r="B3" s="75" t="s">
        <v>36</v>
      </c>
      <c r="C3" s="75"/>
      <c r="D3" s="75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8"/>
      <c r="B5" s="48" t="s">
        <v>2</v>
      </c>
      <c r="C5" s="10"/>
      <c r="D5" s="8"/>
      <c r="E5" s="1"/>
      <c r="F5" s="1"/>
      <c r="G5" s="1"/>
      <c r="H5" s="1"/>
    </row>
    <row r="6" spans="1:8" s="1" customFormat="1">
      <c r="A6" s="13">
        <v>1</v>
      </c>
      <c r="B6" s="13" t="s">
        <v>65</v>
      </c>
      <c r="C6" s="13">
        <v>1113.8399999999999</v>
      </c>
      <c r="D6" s="3">
        <v>1113.8399999999999</v>
      </c>
    </row>
    <row r="7" spans="1:8" s="1" customFormat="1">
      <c r="A7" s="13"/>
      <c r="B7" s="3" t="s">
        <v>5</v>
      </c>
      <c r="C7" s="13"/>
      <c r="D7" s="53"/>
    </row>
    <row r="8" spans="1:8" s="5" customFormat="1" ht="30">
      <c r="A8" s="43">
        <v>1</v>
      </c>
      <c r="B8" s="13" t="s">
        <v>71</v>
      </c>
      <c r="C8" s="43">
        <v>4302.09</v>
      </c>
      <c r="D8" s="54">
        <f>D6+C8</f>
        <v>5415.93</v>
      </c>
    </row>
    <row r="9" spans="1:8">
      <c r="A9" s="15"/>
      <c r="B9" s="3" t="s">
        <v>3</v>
      </c>
      <c r="C9" s="15"/>
      <c r="D9" s="55"/>
    </row>
    <row r="10" spans="1:8">
      <c r="A10" s="15">
        <v>1</v>
      </c>
      <c r="B10" s="13" t="s">
        <v>76</v>
      </c>
      <c r="C10" s="15">
        <v>2761.12</v>
      </c>
      <c r="D10" s="54">
        <f>D8+C10</f>
        <v>8177.05</v>
      </c>
    </row>
    <row r="11" spans="1:8" s="5" customFormat="1">
      <c r="A11" s="43"/>
      <c r="B11" s="3" t="s">
        <v>11</v>
      </c>
      <c r="C11" s="43"/>
      <c r="D11" s="54"/>
    </row>
    <row r="12" spans="1:8">
      <c r="A12" s="43">
        <v>1</v>
      </c>
      <c r="B12" s="13" t="s">
        <v>122</v>
      </c>
      <c r="C12" s="43">
        <v>4121.71</v>
      </c>
      <c r="D12" s="54">
        <f>D10+C12</f>
        <v>12298.76</v>
      </c>
    </row>
    <row r="13" spans="1:8">
      <c r="A13" s="14"/>
      <c r="B13" s="3" t="s">
        <v>13</v>
      </c>
      <c r="C13" s="14"/>
      <c r="D13" s="54"/>
    </row>
    <row r="14" spans="1:8">
      <c r="A14" s="43">
        <v>1</v>
      </c>
      <c r="B14" s="13" t="s">
        <v>144</v>
      </c>
      <c r="C14" s="43">
        <v>16823.5</v>
      </c>
      <c r="D14" s="54">
        <f>D12+C14</f>
        <v>29122.260000000002</v>
      </c>
    </row>
    <row r="15" spans="1:8">
      <c r="A15" s="43"/>
      <c r="B15" s="3" t="s">
        <v>14</v>
      </c>
      <c r="C15" s="43"/>
      <c r="D15" s="15"/>
    </row>
    <row r="16" spans="1:8">
      <c r="A16" s="43">
        <v>1</v>
      </c>
      <c r="B16" s="13" t="s">
        <v>148</v>
      </c>
      <c r="C16" s="43">
        <v>150702.22</v>
      </c>
      <c r="D16" s="54"/>
    </row>
    <row r="17" spans="1:4">
      <c r="A17" s="43">
        <v>2</v>
      </c>
      <c r="B17" s="13" t="s">
        <v>149</v>
      </c>
      <c r="C17" s="43">
        <v>25358.76</v>
      </c>
      <c r="D17" s="15"/>
    </row>
    <row r="18" spans="1:4">
      <c r="A18" s="15"/>
      <c r="B18" s="13" t="s">
        <v>69</v>
      </c>
      <c r="C18" s="55">
        <f>SUM(C16:C17)</f>
        <v>176060.98</v>
      </c>
      <c r="D18" s="54">
        <f>D14+C18</f>
        <v>205183.24000000002</v>
      </c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view="pageBreakPreview" zoomScale="60" zoomScaleNormal="65" workbookViewId="0">
      <selection activeCell="M6" sqref="M6"/>
    </sheetView>
  </sheetViews>
  <sheetFormatPr defaultRowHeight="1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.75">
      <c r="A2" s="2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34102.549999999996</v>
      </c>
      <c r="C4" s="47">
        <f t="shared" ref="C4:M4" si="0">C5+C6+C7+C8</f>
        <v>37208.409999999996</v>
      </c>
      <c r="D4" s="30">
        <f t="shared" si="0"/>
        <v>33842.51</v>
      </c>
      <c r="E4" s="30">
        <f t="shared" si="0"/>
        <v>40795.5</v>
      </c>
      <c r="F4" s="30">
        <f t="shared" si="0"/>
        <v>40896.9</v>
      </c>
      <c r="G4" s="30">
        <f t="shared" si="0"/>
        <v>40245.17</v>
      </c>
      <c r="H4" s="30">
        <f t="shared" si="0"/>
        <v>40245.17</v>
      </c>
      <c r="I4" s="30">
        <f t="shared" si="0"/>
        <v>40245.15</v>
      </c>
      <c r="J4" s="30">
        <f t="shared" si="0"/>
        <v>40245.15</v>
      </c>
      <c r="K4" s="30">
        <f t="shared" si="0"/>
        <v>40245.15</v>
      </c>
      <c r="L4" s="30">
        <f t="shared" si="0"/>
        <v>40245.15</v>
      </c>
      <c r="M4" s="30">
        <f t="shared" si="0"/>
        <v>43245.15</v>
      </c>
      <c r="N4" s="30">
        <f t="shared" ref="N4:N25" si="1">SUM(B4:M4)</f>
        <v>471561.96000000008</v>
      </c>
    </row>
    <row r="5" spans="1:14" ht="39" customHeight="1">
      <c r="A5" s="36" t="s">
        <v>17</v>
      </c>
      <c r="B5" s="31">
        <v>20384.099999999999</v>
      </c>
      <c r="C5" s="31">
        <v>20384.099999999999</v>
      </c>
      <c r="D5" s="31">
        <v>20384.099999999999</v>
      </c>
      <c r="E5" s="31">
        <v>26654.36</v>
      </c>
      <c r="F5" s="31">
        <v>26654.36</v>
      </c>
      <c r="G5" s="31">
        <v>26654.38</v>
      </c>
      <c r="H5" s="31">
        <v>26654.38</v>
      </c>
      <c r="I5" s="31">
        <v>26654.36</v>
      </c>
      <c r="J5" s="31">
        <v>26654.36</v>
      </c>
      <c r="K5" s="31">
        <v>26654.36</v>
      </c>
      <c r="L5" s="31">
        <v>26654.36</v>
      </c>
      <c r="M5" s="31">
        <v>26654.36</v>
      </c>
      <c r="N5" s="31">
        <f t="shared" si="1"/>
        <v>301041.57999999996</v>
      </c>
    </row>
    <row r="6" spans="1:14" ht="60" customHeight="1">
      <c r="A6" s="36" t="s">
        <v>39</v>
      </c>
      <c r="B6" s="31">
        <v>773.37</v>
      </c>
      <c r="C6" s="31">
        <v>534.87</v>
      </c>
      <c r="D6" s="31">
        <v>513.33000000000004</v>
      </c>
      <c r="E6" s="31">
        <v>550.35</v>
      </c>
      <c r="F6" s="31">
        <v>651.75</v>
      </c>
      <c r="G6" s="31"/>
      <c r="H6" s="31"/>
      <c r="I6" s="31"/>
      <c r="J6" s="31"/>
      <c r="K6" s="31"/>
      <c r="L6" s="31"/>
      <c r="M6" s="31"/>
      <c r="N6" s="31">
        <f t="shared" si="1"/>
        <v>3023.67</v>
      </c>
    </row>
    <row r="7" spans="1:14" ht="44.25" customHeight="1">
      <c r="A7" s="36" t="s">
        <v>40</v>
      </c>
      <c r="B7" s="31">
        <v>12945.08</v>
      </c>
      <c r="C7" s="31">
        <v>12945.08</v>
      </c>
      <c r="D7" s="31">
        <v>12945.08</v>
      </c>
      <c r="E7" s="31">
        <v>13590.79</v>
      </c>
      <c r="F7" s="31">
        <v>13590.79</v>
      </c>
      <c r="G7" s="31">
        <v>13590.79</v>
      </c>
      <c r="H7" s="31">
        <v>13590.79</v>
      </c>
      <c r="I7" s="31">
        <v>13590.79</v>
      </c>
      <c r="J7" s="31">
        <v>13590.79</v>
      </c>
      <c r="K7" s="31">
        <v>13590.79</v>
      </c>
      <c r="L7" s="31">
        <v>13590.79</v>
      </c>
      <c r="M7" s="31">
        <v>13590.79</v>
      </c>
      <c r="N7" s="31">
        <f>SUM(B7:M7)</f>
        <v>161152.35000000006</v>
      </c>
    </row>
    <row r="8" spans="1:14" ht="44.25" customHeight="1">
      <c r="A8" s="36" t="s">
        <v>32</v>
      </c>
      <c r="B8" s="31"/>
      <c r="C8" s="31">
        <v>3344.36</v>
      </c>
      <c r="D8" s="31"/>
      <c r="E8" s="31"/>
      <c r="F8" s="31"/>
      <c r="G8" s="31"/>
      <c r="H8" s="31"/>
      <c r="I8" s="31"/>
      <c r="J8" s="31"/>
      <c r="K8" s="31"/>
      <c r="L8" s="31"/>
      <c r="M8" s="31">
        <v>3000</v>
      </c>
      <c r="N8" s="31">
        <f>SUM(B8:M8)</f>
        <v>6344.3600000000006</v>
      </c>
    </row>
    <row r="9" spans="1:14" ht="36" customHeight="1">
      <c r="A9" s="37" t="s">
        <v>18</v>
      </c>
      <c r="B9" s="30">
        <f>B10+B11+B12+B13+B14</f>
        <v>51423.86</v>
      </c>
      <c r="C9" s="30">
        <f t="shared" ref="C9:M9" si="2">C10+C11+C12+C13+C14</f>
        <v>53027.840000000004</v>
      </c>
      <c r="D9" s="30">
        <f t="shared" si="2"/>
        <v>51196.07</v>
      </c>
      <c r="E9" s="30">
        <f t="shared" si="2"/>
        <v>54302.06</v>
      </c>
      <c r="F9" s="30">
        <f t="shared" si="2"/>
        <v>61935.090000000004</v>
      </c>
      <c r="G9" s="30">
        <f t="shared" si="2"/>
        <v>71430.7</v>
      </c>
      <c r="H9" s="30">
        <f t="shared" si="2"/>
        <v>46641.47</v>
      </c>
      <c r="I9" s="30">
        <f t="shared" si="2"/>
        <v>61597.26</v>
      </c>
      <c r="J9" s="30">
        <f t="shared" si="2"/>
        <v>58318.729999999996</v>
      </c>
      <c r="K9" s="30">
        <f t="shared" si="2"/>
        <v>53446.14</v>
      </c>
      <c r="L9" s="30">
        <f t="shared" si="2"/>
        <v>87261.32</v>
      </c>
      <c r="M9" s="30">
        <f t="shared" si="2"/>
        <v>52736.400000000009</v>
      </c>
      <c r="N9" s="30">
        <f t="shared" si="1"/>
        <v>703316.94000000006</v>
      </c>
    </row>
    <row r="10" spans="1:14" ht="40.5" customHeight="1">
      <c r="A10" s="36" t="s">
        <v>19</v>
      </c>
      <c r="B10" s="31">
        <v>757.89</v>
      </c>
      <c r="C10" s="31">
        <v>757.89</v>
      </c>
      <c r="D10" s="31">
        <v>757.89</v>
      </c>
      <c r="E10" s="31">
        <v>757.89</v>
      </c>
      <c r="F10" s="31">
        <v>6566.82</v>
      </c>
      <c r="G10" s="31">
        <v>1223.92</v>
      </c>
      <c r="H10" s="31">
        <v>1253.77</v>
      </c>
      <c r="I10" s="31">
        <v>1223.92</v>
      </c>
      <c r="J10" s="31">
        <v>1354.27</v>
      </c>
      <c r="K10" s="31">
        <v>2006.02</v>
      </c>
      <c r="L10" s="31">
        <v>12613.85</v>
      </c>
      <c r="M10" s="31">
        <v>1223.92</v>
      </c>
      <c r="N10" s="30">
        <f t="shared" si="1"/>
        <v>30498.049999999996</v>
      </c>
    </row>
    <row r="11" spans="1:14" ht="45.75" customHeight="1">
      <c r="A11" s="36" t="s">
        <v>20</v>
      </c>
      <c r="B11" s="32">
        <v>9643</v>
      </c>
      <c r="C11" s="31">
        <v>11404.76</v>
      </c>
      <c r="D11" s="31">
        <v>8149.14</v>
      </c>
      <c r="E11" s="31">
        <v>9720.09</v>
      </c>
      <c r="F11" s="31">
        <v>11546.85</v>
      </c>
      <c r="G11" s="31">
        <v>31497.52</v>
      </c>
      <c r="H11" s="31">
        <v>7824.5</v>
      </c>
      <c r="I11" s="31">
        <v>13320.52</v>
      </c>
      <c r="J11" s="31">
        <v>14503.8</v>
      </c>
      <c r="K11" s="31">
        <v>6776.96</v>
      </c>
      <c r="L11" s="31">
        <v>12173.35</v>
      </c>
      <c r="M11" s="31">
        <v>13072.95</v>
      </c>
      <c r="N11" s="30">
        <f t="shared" si="1"/>
        <v>149633.44000000003</v>
      </c>
    </row>
    <row r="12" spans="1:14" ht="45.75" customHeight="1">
      <c r="A12" s="46" t="s">
        <v>30</v>
      </c>
      <c r="B12" s="32"/>
      <c r="C12" s="31">
        <v>1230.27</v>
      </c>
      <c r="D12" s="31">
        <v>5937.79</v>
      </c>
      <c r="E12" s="31">
        <v>7990.76</v>
      </c>
      <c r="F12" s="31">
        <v>7035.11</v>
      </c>
      <c r="G12" s="31">
        <v>1146.06</v>
      </c>
      <c r="H12" s="31"/>
      <c r="I12" s="31">
        <v>10007.549999999999</v>
      </c>
      <c r="J12" s="31">
        <v>6627.34</v>
      </c>
      <c r="K12" s="31">
        <v>6240.23</v>
      </c>
      <c r="L12" s="31">
        <v>6627.25</v>
      </c>
      <c r="M12" s="31">
        <v>876.33</v>
      </c>
      <c r="N12" s="30">
        <f t="shared" si="1"/>
        <v>53718.69</v>
      </c>
    </row>
    <row r="13" spans="1:14" ht="45.75" customHeight="1">
      <c r="A13" s="46" t="s">
        <v>38</v>
      </c>
      <c r="B13" s="32">
        <v>34621.370000000003</v>
      </c>
      <c r="C13" s="31">
        <v>34621.370000000003</v>
      </c>
      <c r="D13" s="31">
        <v>34621.370000000003</v>
      </c>
      <c r="E13" s="31">
        <v>34621.370000000003</v>
      </c>
      <c r="F13" s="31">
        <v>34621.370000000003</v>
      </c>
      <c r="G13" s="31">
        <v>34621.370000000003</v>
      </c>
      <c r="H13" s="31">
        <v>34621.370000000003</v>
      </c>
      <c r="I13" s="31">
        <v>34621.370000000003</v>
      </c>
      <c r="J13" s="31">
        <v>34621.370000000003</v>
      </c>
      <c r="K13" s="31">
        <v>34621.339999999997</v>
      </c>
      <c r="L13" s="31">
        <v>49621.37</v>
      </c>
      <c r="M13" s="31">
        <v>34621.370000000003</v>
      </c>
      <c r="N13" s="30">
        <f t="shared" si="1"/>
        <v>430456.41000000003</v>
      </c>
    </row>
    <row r="14" spans="1:14" ht="21.75" customHeight="1">
      <c r="A14" s="36" t="s">
        <v>21</v>
      </c>
      <c r="B14" s="31">
        <v>6401.6</v>
      </c>
      <c r="C14" s="31">
        <v>5013.55</v>
      </c>
      <c r="D14" s="31">
        <v>1729.88</v>
      </c>
      <c r="E14" s="31">
        <v>1211.95</v>
      </c>
      <c r="F14" s="31">
        <v>2164.94</v>
      </c>
      <c r="G14" s="31">
        <v>2941.83</v>
      </c>
      <c r="H14" s="31">
        <v>2941.83</v>
      </c>
      <c r="I14" s="31">
        <v>2423.9</v>
      </c>
      <c r="J14" s="31">
        <v>1211.95</v>
      </c>
      <c r="K14" s="31">
        <v>3801.59</v>
      </c>
      <c r="L14" s="31">
        <v>6225.5</v>
      </c>
      <c r="M14" s="31">
        <v>2941.83</v>
      </c>
      <c r="N14" s="31">
        <f t="shared" si="1"/>
        <v>39010.350000000006</v>
      </c>
    </row>
    <row r="15" spans="1:14" ht="23.25" customHeight="1">
      <c r="A15" s="37" t="s">
        <v>22</v>
      </c>
      <c r="B15" s="30">
        <f>B16+B17+B18</f>
        <v>1113.8399999999999</v>
      </c>
      <c r="C15" s="30">
        <f t="shared" ref="C15:M15" si="3">C16+C17+C18</f>
        <v>15704.76</v>
      </c>
      <c r="D15" s="30">
        <f t="shared" si="3"/>
        <v>2761.12</v>
      </c>
      <c r="E15" s="30">
        <f t="shared" si="3"/>
        <v>37413.5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344938.33</v>
      </c>
      <c r="J15" s="30">
        <f t="shared" si="3"/>
        <v>0</v>
      </c>
      <c r="K15" s="30">
        <f t="shared" si="3"/>
        <v>30279.05</v>
      </c>
      <c r="L15" s="30">
        <f t="shared" si="3"/>
        <v>176060.98</v>
      </c>
      <c r="M15" s="30">
        <f t="shared" si="3"/>
        <v>0</v>
      </c>
      <c r="N15" s="30">
        <f t="shared" si="1"/>
        <v>608271.58000000007</v>
      </c>
    </row>
    <row r="16" spans="1:14" ht="42" customHeight="1">
      <c r="A16" s="36" t="s">
        <v>23</v>
      </c>
      <c r="B16" s="31">
        <v>1113.8399999999999</v>
      </c>
      <c r="C16" s="31">
        <v>4302.09</v>
      </c>
      <c r="D16" s="31">
        <v>2761.12</v>
      </c>
      <c r="E16" s="31"/>
      <c r="F16" s="31"/>
      <c r="G16" s="31"/>
      <c r="H16" s="31"/>
      <c r="I16" s="31">
        <v>4121.71</v>
      </c>
      <c r="J16" s="31"/>
      <c r="K16" s="31">
        <v>16823.5</v>
      </c>
      <c r="L16" s="74">
        <v>176060.98</v>
      </c>
      <c r="M16" s="31"/>
      <c r="N16" s="31">
        <f t="shared" si="1"/>
        <v>205183.24000000002</v>
      </c>
    </row>
    <row r="17" spans="1:14" ht="40.5" customHeight="1">
      <c r="A17" s="36" t="s">
        <v>24</v>
      </c>
      <c r="B17" s="31"/>
      <c r="C17" s="31">
        <v>11402.67</v>
      </c>
      <c r="D17" s="31"/>
      <c r="E17" s="31">
        <v>37413.5</v>
      </c>
      <c r="F17" s="31"/>
      <c r="G17" s="31"/>
      <c r="H17" s="31"/>
      <c r="I17" s="31">
        <v>340816.62</v>
      </c>
      <c r="J17" s="31"/>
      <c r="K17" s="31">
        <v>13455.55</v>
      </c>
      <c r="L17" s="31"/>
      <c r="M17" s="31"/>
      <c r="N17" s="31">
        <f t="shared" si="1"/>
        <v>403088.33999999997</v>
      </c>
    </row>
    <row r="18" spans="1:14" ht="40.5" customHeight="1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2" t="s">
        <v>51</v>
      </c>
      <c r="B19" s="31"/>
      <c r="C19" s="31"/>
      <c r="D19" s="31"/>
      <c r="E19" s="31"/>
      <c r="F19" s="31">
        <v>29985.07</v>
      </c>
      <c r="G19" s="31">
        <v>1825.09</v>
      </c>
      <c r="H19" s="31">
        <v>6444.18</v>
      </c>
      <c r="I19" s="31">
        <v>1520.68</v>
      </c>
      <c r="J19" s="31"/>
      <c r="K19" s="31"/>
      <c r="L19" s="31"/>
      <c r="M19" s="31">
        <v>224.67</v>
      </c>
      <c r="N19" s="31">
        <f t="shared" si="1"/>
        <v>39999.689999999995</v>
      </c>
    </row>
    <row r="20" spans="1:14" ht="40.5" customHeight="1">
      <c r="A20" s="37" t="s">
        <v>54</v>
      </c>
      <c r="B20" s="30">
        <f>B21+B22+B23</f>
        <v>14365.48</v>
      </c>
      <c r="C20" s="30">
        <f t="shared" ref="C20:M20" si="4">C21+C22+C23</f>
        <v>1989.32</v>
      </c>
      <c r="D20" s="30">
        <f t="shared" si="4"/>
        <v>8694.7000000000007</v>
      </c>
      <c r="E20" s="30">
        <f t="shared" si="4"/>
        <v>11807.75</v>
      </c>
      <c r="F20" s="30">
        <f t="shared" si="4"/>
        <v>10992.05</v>
      </c>
      <c r="G20" s="30">
        <f t="shared" si="4"/>
        <v>4921.43</v>
      </c>
      <c r="H20" s="30">
        <f t="shared" si="4"/>
        <v>19003.309999999998</v>
      </c>
      <c r="I20" s="30">
        <f t="shared" si="4"/>
        <v>23481.7</v>
      </c>
      <c r="J20" s="30">
        <f t="shared" si="4"/>
        <v>14611.2</v>
      </c>
      <c r="K20" s="30">
        <f t="shared" si="4"/>
        <v>-21600.400000000001</v>
      </c>
      <c r="L20" s="30">
        <f t="shared" si="4"/>
        <v>15505.4</v>
      </c>
      <c r="M20" s="30">
        <f t="shared" si="4"/>
        <v>2126.8000000000002</v>
      </c>
      <c r="N20" s="30">
        <f t="shared" ref="N20:N24" si="5">SUM(B20:M20)</f>
        <v>105898.74</v>
      </c>
    </row>
    <row r="21" spans="1:14" ht="40.5" customHeight="1">
      <c r="A21" s="36" t="s">
        <v>55</v>
      </c>
      <c r="B21" s="31">
        <v>275.97000000000003</v>
      </c>
      <c r="C21" s="31">
        <v>1458.08</v>
      </c>
      <c r="D21" s="31">
        <v>-2729.29</v>
      </c>
      <c r="E21" s="31">
        <v>1299.45</v>
      </c>
      <c r="F21" s="31">
        <v>4204.76</v>
      </c>
      <c r="G21" s="31">
        <v>1412.45</v>
      </c>
      <c r="H21" s="31">
        <v>8942.5</v>
      </c>
      <c r="I21" s="31">
        <v>13646.5</v>
      </c>
      <c r="J21" s="31"/>
      <c r="K21" s="31">
        <v>-29890</v>
      </c>
      <c r="L21" s="31">
        <v>4067</v>
      </c>
      <c r="M21" s="31">
        <v>-1274</v>
      </c>
      <c r="N21" s="31">
        <f t="shared" si="5"/>
        <v>1413.4199999999983</v>
      </c>
    </row>
    <row r="22" spans="1:14" ht="40.5" customHeight="1">
      <c r="A22" s="36" t="s">
        <v>56</v>
      </c>
      <c r="B22" s="31"/>
      <c r="C22" s="31"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>
        <f t="shared" si="5"/>
        <v>0</v>
      </c>
    </row>
    <row r="23" spans="1:14" ht="40.5" customHeight="1">
      <c r="A23" s="46" t="s">
        <v>57</v>
      </c>
      <c r="B23" s="31">
        <v>14089.51</v>
      </c>
      <c r="C23" s="31">
        <v>531.24</v>
      </c>
      <c r="D23" s="31">
        <v>11423.99</v>
      </c>
      <c r="E23" s="31">
        <v>10508.3</v>
      </c>
      <c r="F23" s="31">
        <v>6787.29</v>
      </c>
      <c r="G23" s="31">
        <v>3508.98</v>
      </c>
      <c r="H23" s="31">
        <v>10060.81</v>
      </c>
      <c r="I23" s="31">
        <v>9835.2000000000007</v>
      </c>
      <c r="J23" s="31">
        <v>14611.2</v>
      </c>
      <c r="K23" s="31">
        <v>8289.6</v>
      </c>
      <c r="L23" s="31">
        <v>11438.4</v>
      </c>
      <c r="M23" s="31">
        <v>3400.8</v>
      </c>
      <c r="N23" s="31">
        <f t="shared" si="5"/>
        <v>104485.31999999999</v>
      </c>
    </row>
    <row r="24" spans="1:14" ht="40.5" customHeight="1">
      <c r="A24" s="62" t="s">
        <v>59</v>
      </c>
      <c r="B24" s="31">
        <v>11381.43</v>
      </c>
      <c r="C24" s="31">
        <v>11381.43</v>
      </c>
      <c r="D24" s="31">
        <v>11381.43</v>
      </c>
      <c r="E24" s="31">
        <v>11381.4</v>
      </c>
      <c r="F24" s="31">
        <v>11381.4</v>
      </c>
      <c r="G24" s="31">
        <v>11381.43</v>
      </c>
      <c r="H24" s="31"/>
      <c r="I24" s="31"/>
      <c r="J24" s="31"/>
      <c r="K24" s="31"/>
      <c r="L24" s="31"/>
      <c r="M24" s="31"/>
      <c r="N24" s="31">
        <f t="shared" si="5"/>
        <v>68288.52</v>
      </c>
    </row>
    <row r="25" spans="1:14" ht="39.75" customHeight="1">
      <c r="A25" s="37" t="s">
        <v>60</v>
      </c>
      <c r="B25" s="30">
        <v>19574.740000000002</v>
      </c>
      <c r="C25" s="30">
        <v>19574.740000000002</v>
      </c>
      <c r="D25" s="30">
        <v>19574.740000000002</v>
      </c>
      <c r="E25" s="30">
        <v>19624.64</v>
      </c>
      <c r="F25" s="30">
        <v>19574.740000000002</v>
      </c>
      <c r="G25" s="30">
        <v>19633.349999999999</v>
      </c>
      <c r="H25" s="30">
        <v>19633.349999999999</v>
      </c>
      <c r="I25" s="30">
        <v>19624.64</v>
      </c>
      <c r="J25" s="30">
        <v>19624.64</v>
      </c>
      <c r="K25" s="30">
        <v>19624.64</v>
      </c>
      <c r="L25" s="30">
        <v>19624.64</v>
      </c>
      <c r="M25" s="30">
        <v>19624.64</v>
      </c>
      <c r="N25" s="30">
        <f t="shared" si="1"/>
        <v>235313.50000000006</v>
      </c>
    </row>
    <row r="26" spans="1:14" ht="22.5" customHeight="1">
      <c r="A26" s="37" t="s">
        <v>25</v>
      </c>
      <c r="B26" s="47">
        <f t="shared" ref="B26:M26" si="6">B4+B9+B15+B25+B19+B20+B24</f>
        <v>131961.9</v>
      </c>
      <c r="C26" s="30">
        <f t="shared" si="6"/>
        <v>138886.5</v>
      </c>
      <c r="D26" s="30">
        <f t="shared" si="6"/>
        <v>127450.57</v>
      </c>
      <c r="E26" s="30">
        <f t="shared" si="6"/>
        <v>175324.85</v>
      </c>
      <c r="F26" s="47">
        <f t="shared" si="6"/>
        <v>174765.25</v>
      </c>
      <c r="G26" s="30">
        <f t="shared" si="6"/>
        <v>149437.16999999998</v>
      </c>
      <c r="H26" s="47">
        <f t="shared" si="6"/>
        <v>131967.47999999998</v>
      </c>
      <c r="I26" s="30">
        <f t="shared" si="6"/>
        <v>491407.76</v>
      </c>
      <c r="J26" s="47">
        <f t="shared" si="6"/>
        <v>132799.72</v>
      </c>
      <c r="K26" s="30">
        <f t="shared" si="6"/>
        <v>121994.58000000002</v>
      </c>
      <c r="L26" s="47">
        <f t="shared" si="6"/>
        <v>338697.49000000005</v>
      </c>
      <c r="M26" s="47">
        <f t="shared" si="6"/>
        <v>117957.66000000002</v>
      </c>
      <c r="N26" s="30">
        <f>N4+N9+N15+N25+N19+N20+N24</f>
        <v>2232650.9300000002</v>
      </c>
    </row>
    <row r="27" spans="1:14" ht="15.75">
      <c r="A27" s="79" t="s">
        <v>61</v>
      </c>
      <c r="B27" s="79"/>
      <c r="C27" s="79"/>
      <c r="D27" s="38"/>
      <c r="E27" s="38"/>
      <c r="F27" s="38"/>
      <c r="G27" s="52"/>
      <c r="H27" s="38"/>
      <c r="I27" s="38"/>
      <c r="J27" s="38"/>
      <c r="K27" s="38"/>
      <c r="L27" s="80" t="s">
        <v>29</v>
      </c>
      <c r="M27" s="80"/>
      <c r="N27" s="80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79" t="s">
        <v>27</v>
      </c>
      <c r="B29" s="79"/>
      <c r="C29" s="79"/>
      <c r="D29" s="38"/>
      <c r="E29" s="38"/>
      <c r="F29" s="38"/>
      <c r="G29" s="38"/>
      <c r="H29" s="38"/>
      <c r="I29" s="38"/>
      <c r="J29" s="38"/>
      <c r="K29" s="38"/>
      <c r="L29" s="80" t="s">
        <v>33</v>
      </c>
      <c r="M29" s="80"/>
      <c r="N29" s="80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D24" sqref="D24:D25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ht="15.75">
      <c r="B1" s="66" t="s">
        <v>53</v>
      </c>
      <c r="C1" s="66"/>
      <c r="D1" s="66"/>
      <c r="E1" s="5"/>
      <c r="F1" s="5"/>
      <c r="G1" s="5"/>
    </row>
    <row r="2" spans="1:7" ht="15.75">
      <c r="B2" s="66"/>
      <c r="C2" s="66" t="s">
        <v>52</v>
      </c>
      <c r="D2" s="66"/>
      <c r="E2" s="5"/>
      <c r="F2" s="5"/>
      <c r="G2" s="5"/>
    </row>
    <row r="3" spans="1:7" ht="15.75">
      <c r="B3" s="66" t="s">
        <v>41</v>
      </c>
      <c r="C3" s="66"/>
      <c r="D3" s="66"/>
      <c r="E3" s="5"/>
      <c r="F3" s="5"/>
      <c r="G3" s="5"/>
    </row>
    <row r="4" spans="1:7">
      <c r="A4" s="56" t="s">
        <v>42</v>
      </c>
      <c r="B4" s="56" t="s">
        <v>42</v>
      </c>
      <c r="C4" s="56"/>
      <c r="D4" s="56" t="s">
        <v>43</v>
      </c>
      <c r="E4" s="56" t="s">
        <v>44</v>
      </c>
    </row>
    <row r="5" spans="1:7">
      <c r="A5" s="57" t="s">
        <v>45</v>
      </c>
      <c r="B5" s="57" t="s">
        <v>46</v>
      </c>
      <c r="C5" s="57" t="s">
        <v>47</v>
      </c>
      <c r="D5" s="57" t="s">
        <v>48</v>
      </c>
      <c r="E5" s="57" t="s">
        <v>49</v>
      </c>
    </row>
    <row r="6" spans="1:7">
      <c r="A6" s="41"/>
      <c r="B6" s="41"/>
      <c r="C6" s="58"/>
      <c r="D6" s="59"/>
      <c r="E6" s="41"/>
    </row>
    <row r="7" spans="1:7">
      <c r="A7" s="41"/>
      <c r="B7" s="41"/>
      <c r="C7" s="58"/>
      <c r="D7" s="59"/>
      <c r="E7" s="60"/>
    </row>
    <row r="8" spans="1:7">
      <c r="A8" s="41"/>
      <c r="B8" s="41"/>
      <c r="C8" s="58"/>
      <c r="D8" s="59"/>
      <c r="E8" s="60"/>
    </row>
    <row r="9" spans="1:7">
      <c r="A9" s="41"/>
      <c r="B9" s="41"/>
      <c r="C9" s="58"/>
      <c r="D9" s="59"/>
      <c r="E9" s="41"/>
    </row>
    <row r="10" spans="1:7">
      <c r="A10" s="41"/>
      <c r="B10" s="41"/>
      <c r="C10" s="58"/>
      <c r="D10" s="59"/>
      <c r="E10" s="41"/>
    </row>
    <row r="11" spans="1:7">
      <c r="A11" s="41"/>
      <c r="B11" s="41"/>
      <c r="C11" s="58"/>
      <c r="D11" s="59"/>
      <c r="E11" s="41"/>
    </row>
    <row r="12" spans="1:7">
      <c r="A12" s="41"/>
      <c r="B12" s="41"/>
      <c r="C12" s="58"/>
      <c r="D12" s="59"/>
      <c r="E12" s="41"/>
    </row>
    <row r="13" spans="1:7">
      <c r="A13" s="41"/>
      <c r="B13" s="41"/>
      <c r="C13" s="58"/>
      <c r="D13" s="59"/>
      <c r="E13" s="41"/>
    </row>
    <row r="14" spans="1:7">
      <c r="A14" s="41"/>
      <c r="B14" s="41"/>
      <c r="C14" s="58"/>
      <c r="D14" s="59"/>
      <c r="E14" s="41"/>
    </row>
    <row r="15" spans="1:7">
      <c r="A15" s="41"/>
      <c r="B15" s="41"/>
      <c r="C15" s="58"/>
      <c r="D15" s="59"/>
      <c r="E15" s="41"/>
    </row>
    <row r="16" spans="1:7">
      <c r="A16" s="41"/>
      <c r="B16" s="41"/>
      <c r="C16" s="58"/>
      <c r="D16" s="59"/>
      <c r="E16" s="41"/>
    </row>
    <row r="17" spans="1:5">
      <c r="A17" s="41"/>
      <c r="B17" s="41"/>
      <c r="C17" s="58"/>
      <c r="D17" s="59"/>
      <c r="E17" s="41"/>
    </row>
    <row r="18" spans="1:5">
      <c r="A18" s="41"/>
      <c r="B18" s="41"/>
      <c r="C18" s="58"/>
      <c r="D18" s="59"/>
      <c r="E18" s="41"/>
    </row>
    <row r="19" spans="1:5">
      <c r="A19" s="41"/>
      <c r="B19" s="41"/>
      <c r="C19" s="58"/>
      <c r="D19" s="59"/>
      <c r="E19" s="41"/>
    </row>
    <row r="20" spans="1:5">
      <c r="A20" s="41"/>
      <c r="B20" s="41"/>
      <c r="C20" s="58"/>
      <c r="D20" s="41"/>
      <c r="E20" s="41"/>
    </row>
    <row r="21" spans="1:5">
      <c r="A21" s="41"/>
      <c r="B21" s="41"/>
      <c r="C21" s="58"/>
      <c r="D21" s="41"/>
      <c r="E21" s="41"/>
    </row>
    <row r="22" spans="1:5">
      <c r="A22" s="41"/>
      <c r="B22" s="41"/>
      <c r="C22" s="58"/>
      <c r="D22" s="41"/>
      <c r="E22" s="41"/>
    </row>
    <row r="23" spans="1:5">
      <c r="A23" s="41"/>
      <c r="B23" s="41"/>
      <c r="C23" s="58"/>
      <c r="D23" s="41"/>
      <c r="E23" s="41"/>
    </row>
    <row r="24" spans="1:5">
      <c r="A24" s="41"/>
      <c r="B24" s="41"/>
      <c r="C24" s="58"/>
      <c r="D24" s="41"/>
      <c r="E24" s="41"/>
    </row>
    <row r="25" spans="1:5">
      <c r="A25" s="41"/>
      <c r="B25" s="41"/>
      <c r="C25" s="58"/>
      <c r="D25" s="41"/>
      <c r="E25" s="41"/>
    </row>
    <row r="26" spans="1:5">
      <c r="A26" s="41"/>
      <c r="B26" s="41"/>
      <c r="C26" s="58"/>
      <c r="D26" s="41"/>
      <c r="E26" s="41"/>
    </row>
    <row r="27" spans="1:5">
      <c r="A27" s="41"/>
      <c r="B27" s="41"/>
      <c r="C27" s="58"/>
      <c r="D27" s="41"/>
      <c r="E27" s="41"/>
    </row>
    <row r="28" spans="1:5">
      <c r="A28" s="41"/>
      <c r="B28" s="41"/>
      <c r="C28" s="58"/>
      <c r="D28" s="41"/>
      <c r="E28" s="41"/>
    </row>
    <row r="29" spans="1:5">
      <c r="A29" s="41"/>
      <c r="B29" s="41"/>
      <c r="C29" s="58"/>
      <c r="D29" s="15"/>
      <c r="E29" s="15"/>
    </row>
    <row r="30" spans="1:5">
      <c r="A30" s="15"/>
      <c r="B30" s="15"/>
      <c r="C30" s="15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15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15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15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  <row r="42" spans="1:5">
      <c r="A42" s="15"/>
      <c r="B42" s="15"/>
      <c r="C42" s="15"/>
      <c r="D42" s="15"/>
      <c r="E42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25" sqref="D25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39"/>
      <c r="B1" s="75" t="s">
        <v>62</v>
      </c>
      <c r="C1" s="75"/>
      <c r="D1" s="75"/>
    </row>
    <row r="2" spans="1:4" ht="15.75">
      <c r="A2" s="67"/>
      <c r="B2" s="77" t="s">
        <v>52</v>
      </c>
      <c r="C2" s="77"/>
      <c r="D2" s="77"/>
    </row>
    <row r="3" spans="1:4" ht="15.75">
      <c r="A3" s="67"/>
      <c r="B3" s="75" t="s">
        <v>50</v>
      </c>
      <c r="C3" s="75"/>
      <c r="D3" s="75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10"/>
      <c r="B5" s="3" t="s">
        <v>80</v>
      </c>
      <c r="C5" s="10"/>
      <c r="D5" s="10"/>
    </row>
    <row r="6" spans="1:4">
      <c r="A6" s="40"/>
      <c r="B6" s="13" t="s">
        <v>93</v>
      </c>
      <c r="C6" s="40">
        <v>3784.37</v>
      </c>
      <c r="D6" s="3"/>
    </row>
    <row r="7" spans="1:4">
      <c r="A7" s="43"/>
      <c r="B7" s="13" t="s">
        <v>94</v>
      </c>
      <c r="C7" s="40">
        <v>5200.7</v>
      </c>
      <c r="D7" s="14"/>
    </row>
    <row r="8" spans="1:4">
      <c r="A8" s="15"/>
      <c r="B8" s="13" t="s">
        <v>95</v>
      </c>
      <c r="C8" s="18">
        <v>21000</v>
      </c>
      <c r="D8" s="61"/>
    </row>
    <row r="9" spans="1:4">
      <c r="A9" s="41"/>
      <c r="B9" s="42" t="s">
        <v>85</v>
      </c>
      <c r="C9" s="14">
        <f>SUM(C6:C8)</f>
        <v>29985.07</v>
      </c>
      <c r="D9" s="14">
        <v>29985.07</v>
      </c>
    </row>
    <row r="10" spans="1:4">
      <c r="A10" s="63"/>
      <c r="B10" s="72" t="s">
        <v>9</v>
      </c>
      <c r="C10" s="68"/>
      <c r="D10" s="69"/>
    </row>
    <row r="11" spans="1:4">
      <c r="A11" s="43">
        <v>1</v>
      </c>
      <c r="B11" s="40" t="s">
        <v>109</v>
      </c>
      <c r="C11" s="43">
        <v>652.69000000000005</v>
      </c>
      <c r="D11" s="15"/>
    </row>
    <row r="12" spans="1:4">
      <c r="A12" s="43">
        <v>2</v>
      </c>
      <c r="B12" s="15" t="s">
        <v>110</v>
      </c>
      <c r="C12" s="43">
        <v>1172.4000000000001</v>
      </c>
      <c r="D12" s="15"/>
    </row>
    <row r="13" spans="1:4">
      <c r="A13" s="43"/>
      <c r="B13" s="15" t="s">
        <v>69</v>
      </c>
      <c r="C13" s="43">
        <f>SUM(C11:C12)</f>
        <v>1825.0900000000001</v>
      </c>
      <c r="D13" s="14">
        <f>D9+C13</f>
        <v>31810.16</v>
      </c>
    </row>
    <row r="14" spans="1:4">
      <c r="A14" s="43"/>
      <c r="B14" s="14" t="s">
        <v>10</v>
      </c>
      <c r="C14" s="43"/>
      <c r="D14" s="14"/>
    </row>
    <row r="15" spans="1:4">
      <c r="A15" s="43">
        <v>1</v>
      </c>
      <c r="B15" s="73" t="s">
        <v>115</v>
      </c>
      <c r="C15" s="43">
        <v>1791.8</v>
      </c>
      <c r="D15" s="14"/>
    </row>
    <row r="16" spans="1:4">
      <c r="A16" s="43">
        <v>2</v>
      </c>
      <c r="B16" s="44" t="s">
        <v>116</v>
      </c>
      <c r="C16" s="43">
        <v>739.69</v>
      </c>
      <c r="D16" s="14"/>
    </row>
    <row r="17" spans="1:4">
      <c r="A17" s="43">
        <v>3</v>
      </c>
      <c r="B17" s="15" t="s">
        <v>117</v>
      </c>
      <c r="C17" s="43">
        <v>1873.9</v>
      </c>
      <c r="D17" s="15"/>
    </row>
    <row r="18" spans="1:4">
      <c r="A18" s="43">
        <v>4</v>
      </c>
      <c r="B18" s="15" t="s">
        <v>118</v>
      </c>
      <c r="C18" s="43">
        <v>350</v>
      </c>
      <c r="D18" s="14"/>
    </row>
    <row r="19" spans="1:4">
      <c r="A19" s="43">
        <v>5</v>
      </c>
      <c r="B19" s="15" t="s">
        <v>119</v>
      </c>
      <c r="C19" s="43">
        <v>700</v>
      </c>
      <c r="D19" s="15"/>
    </row>
    <row r="20" spans="1:4">
      <c r="A20" s="43">
        <v>6</v>
      </c>
      <c r="B20" s="15" t="s">
        <v>120</v>
      </c>
      <c r="C20" s="43">
        <v>988.79</v>
      </c>
      <c r="D20" s="15"/>
    </row>
    <row r="21" spans="1:4">
      <c r="A21" s="43"/>
      <c r="B21" s="24" t="s">
        <v>69</v>
      </c>
      <c r="C21" s="43">
        <f>SUM(C15:C20)</f>
        <v>6444.1799999999994</v>
      </c>
      <c r="D21" s="14">
        <f>D13+C21</f>
        <v>38254.339999999997</v>
      </c>
    </row>
    <row r="22" spans="1:4">
      <c r="A22" s="15"/>
      <c r="B22" s="33" t="s">
        <v>11</v>
      </c>
      <c r="C22" s="15"/>
      <c r="D22" s="14"/>
    </row>
    <row r="23" spans="1:4">
      <c r="A23" s="15">
        <v>1</v>
      </c>
      <c r="B23" s="24" t="s">
        <v>115</v>
      </c>
      <c r="C23" s="15">
        <v>1520.68</v>
      </c>
      <c r="D23" s="14">
        <f>D21+C23</f>
        <v>39775.019999999997</v>
      </c>
    </row>
    <row r="24" spans="1:4">
      <c r="A24" s="15"/>
      <c r="B24" s="33" t="s">
        <v>15</v>
      </c>
      <c r="C24" s="15"/>
      <c r="D24" s="14"/>
    </row>
    <row r="25" spans="1:4">
      <c r="A25" s="15">
        <v>1</v>
      </c>
      <c r="B25" s="13" t="s">
        <v>161</v>
      </c>
      <c r="C25" s="15">
        <v>224.67</v>
      </c>
      <c r="D25" s="14">
        <f>D23+C25</f>
        <v>39999.689999999995</v>
      </c>
    </row>
    <row r="26" spans="1:4">
      <c r="A26" s="15"/>
      <c r="B26" s="14"/>
      <c r="C26" s="14"/>
      <c r="D26" s="14"/>
    </row>
    <row r="27" spans="1:4">
      <c r="A27" s="15"/>
      <c r="B27" s="14"/>
      <c r="C27" s="14"/>
      <c r="D27" s="14"/>
    </row>
    <row r="28" spans="1:4">
      <c r="A28" s="43"/>
      <c r="B28" s="40"/>
      <c r="C28" s="43"/>
      <c r="D28" s="14"/>
    </row>
    <row r="29" spans="1:4">
      <c r="A29" s="15"/>
      <c r="B29" s="43"/>
      <c r="C29" s="43"/>
      <c r="D29" s="14"/>
    </row>
    <row r="30" spans="1:4">
      <c r="A30" s="15"/>
      <c r="B30" s="14"/>
      <c r="C30" s="14"/>
      <c r="D30" s="14"/>
    </row>
    <row r="31" spans="1:4">
      <c r="A31" s="15"/>
      <c r="B31" s="25"/>
      <c r="C31" s="15"/>
      <c r="D31" s="15"/>
    </row>
    <row r="32" spans="1:4">
      <c r="A32" s="15"/>
      <c r="B32" s="24"/>
      <c r="C32" s="15"/>
      <c r="D32" s="14"/>
    </row>
    <row r="33" spans="1:4">
      <c r="A33" s="15"/>
      <c r="B33" s="40"/>
      <c r="C33" s="43"/>
      <c r="D33" s="14"/>
    </row>
    <row r="34" spans="1:4">
      <c r="A34" s="15"/>
      <c r="B34" s="25"/>
      <c r="C34" s="14"/>
      <c r="D34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2018-02-07T04:50:15Z</cp:lastPrinted>
  <dcterms:created xsi:type="dcterms:W3CDTF">2011-07-25T05:21:17Z</dcterms:created>
  <dcterms:modified xsi:type="dcterms:W3CDTF">2020-01-30T03:51:17Z</dcterms:modified>
</cp:coreProperties>
</file>