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5"/>
  <c r="D13"/>
  <c r="H36"/>
  <c r="F36"/>
  <c r="H23" l="1"/>
  <c r="H35" s="1"/>
  <c r="H40" s="1"/>
  <c r="D18" s="1"/>
  <c r="F23"/>
  <c r="F35" s="1"/>
  <c r="F40" s="1"/>
  <c r="D12" s="1"/>
  <c r="D20" l="1"/>
  <c r="F19"/>
  <c r="D19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<sst xmlns="http://schemas.openxmlformats.org/spreadsheetml/2006/main" count="38" uniqueCount="38">
  <si>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</si>
  <si>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</si>
  <si>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</si>
  <si>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</si>
  <si>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</si>
  <si>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</si>
  <si>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</si>
  <si>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</si>
  <si>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</si>
  <si>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</si>
  <si>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</si>
  <si>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</si>
  <si>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</si>
  <si>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</si>
  <si>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</si>
  <si>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</si>
  <si>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</si>
  <si>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</si>
  <si>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</si>
  <si>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</si>
  <si>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</si>
  <si>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</si>
  <si>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</si>
  <si>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</si>
  <si>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</si>
  <si>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</si>
  <si>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</si>
  <si>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</si>
  <si>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</si>
  <si>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</si>
  <si>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Коммунальные ресурсы на содержание МОП :</t>
  </si>
  <si>
    <t>ГВС</t>
  </si>
  <si>
    <t>ХВС</t>
  </si>
  <si>
    <t>электроэнергия</t>
  </si>
  <si>
    <t>Ю.С.Кудин</t>
  </si>
  <si>
    <t>Отчет Управляющей компании ООО УК "АРКАДА"</t>
  </si>
  <si>
    <t>Директор ООО УК АРКАДА"</t>
  </si>
  <si>
    <t>многоквартирному дому по адресу переул.Силовой , 36  за   2019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</si>
</sst>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"/>
  <sheetViews>
    <sheetView tabSelected="1" topLeftCell="A8" workbookViewId="0">
      <selection activeCell="O31" sqref="O31"/>
    </sheetView>
  </sheetViews>
  <sheetFormatPr defaultRowHeight="1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35</v>
      </c>
      <c r="D2" s="1"/>
      <c r="E2" s="1"/>
      <c r="F2" s="1"/>
      <c r="G2" s="1"/>
      <c r="H2" s="1"/>
      <c r="I2" s="1"/>
    </row>
    <row r="3" spans="1:9" ht="15.75">
      <c r="A3" s="25" t="s">
        <v>0</v>
      </c>
      <c r="B3" s="25"/>
      <c r="C3" s="25"/>
      <c r="D3" s="25"/>
      <c r="E3" s="25"/>
      <c r="F3" s="25"/>
      <c r="G3" s="25"/>
      <c r="H3" s="25"/>
      <c r="I3" s="25"/>
    </row>
    <row r="4" spans="1:9" ht="15.75">
      <c r="A4" s="25" t="s">
        <v>37</v>
      </c>
      <c r="B4" s="25"/>
      <c r="C4" s="25"/>
      <c r="D4" s="25"/>
      <c r="E4" s="25"/>
      <c r="F4" s="25"/>
      <c r="G4" s="25"/>
      <c r="H4" s="25"/>
      <c r="I4" s="25"/>
    </row>
    <row r="6" spans="1:9">
      <c r="A6" s="21" t="s">
        <v>1</v>
      </c>
      <c r="B6" s="26"/>
      <c r="C6" s="26"/>
      <c r="D6" s="22"/>
      <c r="E6" s="21" t="s">
        <v>2</v>
      </c>
      <c r="F6" s="26"/>
      <c r="G6" s="26"/>
      <c r="H6" s="26"/>
      <c r="I6" s="22"/>
    </row>
    <row r="7" spans="1:9">
      <c r="A7" s="27" t="s">
        <v>3</v>
      </c>
      <c r="B7" s="28"/>
      <c r="C7" s="28"/>
      <c r="D7" s="29"/>
      <c r="E7" s="21">
        <v>1186.5</v>
      </c>
      <c r="F7" s="26"/>
      <c r="G7" s="26"/>
      <c r="H7" s="26"/>
      <c r="I7" s="22"/>
    </row>
    <row r="8" spans="1:9">
      <c r="A8" s="30" t="s">
        <v>4</v>
      </c>
      <c r="B8" s="31"/>
      <c r="C8" s="31"/>
      <c r="D8" s="32"/>
      <c r="E8" s="21">
        <v>0</v>
      </c>
      <c r="F8" s="26"/>
      <c r="G8" s="26"/>
      <c r="H8" s="26"/>
      <c r="I8" s="26"/>
    </row>
    <row r="9" spans="1:9">
      <c r="A9" s="2"/>
      <c r="B9" s="3"/>
      <c r="C9" s="4"/>
      <c r="D9" s="33" t="s">
        <v>5</v>
      </c>
      <c r="E9" s="34"/>
      <c r="F9" s="33" t="s">
        <v>23</v>
      </c>
      <c r="G9" s="34"/>
      <c r="H9" s="33"/>
      <c r="I9" s="34"/>
    </row>
    <row r="10" spans="1:9" ht="45" customHeight="1">
      <c r="A10" s="5"/>
      <c r="B10" s="6"/>
      <c r="C10" s="7"/>
      <c r="D10" s="35"/>
      <c r="E10" s="36"/>
      <c r="F10" s="35"/>
      <c r="G10" s="36"/>
      <c r="H10" s="35"/>
      <c r="I10" s="36"/>
    </row>
    <row r="11" spans="1:9" ht="30.75" customHeight="1">
      <c r="A11" s="18" t="s">
        <v>22</v>
      </c>
      <c r="B11" s="19"/>
      <c r="C11" s="20"/>
      <c r="D11" s="21">
        <v>39811.78</v>
      </c>
      <c r="E11" s="22"/>
      <c r="F11" s="23">
        <v>137503.66</v>
      </c>
      <c r="G11" s="24"/>
      <c r="H11" s="21"/>
      <c r="I11" s="22"/>
    </row>
    <row r="12" spans="1:9">
      <c r="A12" s="37" t="s">
        <v>6</v>
      </c>
      <c r="B12" s="38"/>
      <c r="C12" s="39"/>
      <c r="D12" s="40">
        <f>F40</f>
        <v>267329.19</v>
      </c>
      <c r="E12" s="22"/>
      <c r="F12" s="21">
        <v>51973.120000000003</v>
      </c>
      <c r="G12" s="22"/>
      <c r="H12" s="21"/>
      <c r="I12" s="22"/>
    </row>
    <row r="13" spans="1:9">
      <c r="A13" s="41" t="s">
        <v>7</v>
      </c>
      <c r="B13" s="42"/>
      <c r="C13" s="43"/>
      <c r="D13" s="47">
        <f>4607.23+245357.44+1035.54+13198.12</f>
        <v>264198.33</v>
      </c>
      <c r="E13" s="48"/>
      <c r="F13" s="47">
        <v>51690.27</v>
      </c>
      <c r="G13" s="48"/>
      <c r="H13" s="47"/>
      <c r="I13" s="48"/>
    </row>
    <row r="14" spans="1:9">
      <c r="A14" s="44"/>
      <c r="B14" s="45"/>
      <c r="C14" s="46"/>
      <c r="D14" s="49"/>
      <c r="E14" s="50"/>
      <c r="F14" s="49"/>
      <c r="G14" s="50"/>
      <c r="H14" s="49"/>
      <c r="I14" s="50"/>
    </row>
    <row r="15" spans="1:9">
      <c r="A15" s="51" t="s">
        <v>18</v>
      </c>
      <c r="B15" s="52"/>
      <c r="C15" s="53"/>
      <c r="D15" s="47">
        <v>525.6</v>
      </c>
      <c r="E15" s="48"/>
      <c r="F15" s="62"/>
      <c r="G15" s="63"/>
      <c r="H15" s="47"/>
      <c r="I15" s="48"/>
    </row>
    <row r="16" spans="1:9">
      <c r="A16" s="54"/>
      <c r="B16" s="55"/>
      <c r="C16" s="56"/>
      <c r="D16" s="60"/>
      <c r="E16" s="61"/>
      <c r="F16" s="64"/>
      <c r="G16" s="65"/>
      <c r="H16" s="60"/>
      <c r="I16" s="61"/>
    </row>
    <row r="17" spans="1:9">
      <c r="A17" s="57"/>
      <c r="B17" s="58"/>
      <c r="C17" s="59"/>
      <c r="D17" s="49"/>
      <c r="E17" s="50"/>
      <c r="F17" s="66"/>
      <c r="G17" s="67"/>
      <c r="H17" s="49"/>
      <c r="I17" s="50"/>
    </row>
    <row r="18" spans="1:9">
      <c r="A18" s="37" t="s">
        <v>8</v>
      </c>
      <c r="B18" s="38"/>
      <c r="C18" s="39"/>
      <c r="D18" s="68">
        <f>H40</f>
        <v>213538.86</v>
      </c>
      <c r="E18" s="69"/>
      <c r="F18" s="70">
        <v>0</v>
      </c>
      <c r="G18" s="69"/>
      <c r="H18" s="21"/>
      <c r="I18" s="22"/>
    </row>
    <row r="19" spans="1:9">
      <c r="A19" s="37" t="s">
        <v>24</v>
      </c>
      <c r="B19" s="38"/>
      <c r="C19" s="39"/>
      <c r="D19" s="70">
        <f>D11+D12+D15-D18</f>
        <v>94127.709999999963</v>
      </c>
      <c r="E19" s="69"/>
      <c r="F19" s="21">
        <f>F11+F12+F15-F18</f>
        <v>189476.78</v>
      </c>
      <c r="G19" s="22"/>
      <c r="H19" s="21"/>
      <c r="I19" s="22"/>
    </row>
    <row r="20" spans="1:9" ht="21" customHeight="1">
      <c r="A20" s="18" t="s">
        <v>25</v>
      </c>
      <c r="B20" s="19"/>
      <c r="C20" s="20"/>
      <c r="D20" s="40">
        <f>D12/(E7+E8)/12</f>
        <v>18.775754319426884</v>
      </c>
      <c r="E20" s="71"/>
      <c r="F20" s="40">
        <v>6.71</v>
      </c>
      <c r="G20" s="71"/>
      <c r="H20" s="21"/>
      <c r="I20" s="22"/>
    </row>
    <row r="21" spans="1:9">
      <c r="A21" s="72"/>
      <c r="B21" s="73"/>
      <c r="C21" s="73"/>
      <c r="D21" s="73"/>
      <c r="E21" s="74"/>
      <c r="F21" s="33" t="s">
        <v>26</v>
      </c>
      <c r="G21" s="34"/>
      <c r="H21" s="33" t="s">
        <v>27</v>
      </c>
      <c r="I21" s="34"/>
    </row>
    <row r="22" spans="1:9" ht="27.75" customHeight="1">
      <c r="A22" s="72"/>
      <c r="B22" s="73"/>
      <c r="C22" s="73"/>
      <c r="D22" s="73"/>
      <c r="E22" s="74"/>
      <c r="F22" s="75"/>
      <c r="G22" s="76"/>
      <c r="H22" s="75"/>
      <c r="I22" s="76"/>
    </row>
    <row r="23" spans="1:9">
      <c r="A23" s="77" t="s">
        <v>9</v>
      </c>
      <c r="B23" s="78"/>
      <c r="C23" s="78"/>
      <c r="D23" s="78"/>
      <c r="E23" s="79"/>
      <c r="F23" s="80">
        <f>F24+F25+F26+F27+F28+F29+F30+F31</f>
        <v>160939.43</v>
      </c>
      <c r="G23" s="81"/>
      <c r="H23" s="80">
        <f>H24+H25+H26+H27+H28+H29+H30+H31</f>
        <v>112093.33</v>
      </c>
      <c r="I23" s="81"/>
    </row>
    <row r="24" spans="1:9">
      <c r="A24" s="18" t="s">
        <v>10</v>
      </c>
      <c r="B24" s="19"/>
      <c r="C24" s="19"/>
      <c r="D24" s="19"/>
      <c r="E24" s="20"/>
      <c r="F24" s="82">
        <v>15524.39</v>
      </c>
      <c r="G24" s="83"/>
      <c r="H24" s="49">
        <v>86.03</v>
      </c>
      <c r="I24" s="50"/>
    </row>
    <row r="25" spans="1:9">
      <c r="A25" s="57" t="s">
        <v>11</v>
      </c>
      <c r="B25" s="58"/>
      <c r="C25" s="58"/>
      <c r="D25" s="58"/>
      <c r="E25" s="59"/>
      <c r="F25" s="40">
        <f>32473.04-3633.35</f>
        <v>28839.690000000002</v>
      </c>
      <c r="G25" s="71"/>
      <c r="H25" s="21">
        <v>1186.92</v>
      </c>
      <c r="I25" s="22"/>
    </row>
    <row r="26" spans="1:9">
      <c r="A26" s="37" t="s">
        <v>12</v>
      </c>
      <c r="B26" s="38"/>
      <c r="C26" s="38"/>
      <c r="D26" s="38"/>
      <c r="E26" s="39"/>
      <c r="F26" s="40">
        <v>9969.7900000000009</v>
      </c>
      <c r="G26" s="71"/>
      <c r="H26" s="21">
        <v>10379.290000000001</v>
      </c>
      <c r="I26" s="22"/>
    </row>
    <row r="27" spans="1:9">
      <c r="A27" s="37" t="s">
        <v>19</v>
      </c>
      <c r="B27" s="38"/>
      <c r="C27" s="38"/>
      <c r="D27" s="38"/>
      <c r="E27" s="39"/>
      <c r="F27" s="40">
        <v>6978.85</v>
      </c>
      <c r="G27" s="71"/>
      <c r="H27" s="70">
        <v>783.6</v>
      </c>
      <c r="I27" s="69"/>
    </row>
    <row r="28" spans="1:9">
      <c r="A28" s="37" t="s">
        <v>29</v>
      </c>
      <c r="B28" s="38"/>
      <c r="C28" s="38"/>
      <c r="D28" s="38"/>
      <c r="E28" s="39"/>
      <c r="F28" s="40">
        <v>41374.639999999999</v>
      </c>
      <c r="G28" s="71"/>
      <c r="H28" s="21">
        <f>2165.56+35167.92+3612+905.73</f>
        <v>41851.21</v>
      </c>
      <c r="I28" s="22"/>
    </row>
    <row r="29" spans="1:9">
      <c r="A29" s="37" t="s">
        <v>13</v>
      </c>
      <c r="B29" s="38"/>
      <c r="C29" s="38"/>
      <c r="D29" s="38"/>
      <c r="E29" s="39"/>
      <c r="F29" s="40">
        <v>57824.79</v>
      </c>
      <c r="G29" s="71"/>
      <c r="H29" s="21">
        <v>57806.28</v>
      </c>
      <c r="I29" s="22"/>
    </row>
    <row r="30" spans="1:9">
      <c r="A30" s="8" t="s">
        <v>20</v>
      </c>
      <c r="B30" s="9"/>
      <c r="C30" s="9"/>
      <c r="D30" s="9"/>
      <c r="E30" s="10"/>
      <c r="F30" s="89"/>
      <c r="G30" s="90"/>
      <c r="H30" s="21"/>
      <c r="I30" s="22"/>
    </row>
    <row r="31" spans="1:9">
      <c r="A31" s="37" t="s">
        <v>14</v>
      </c>
      <c r="B31" s="38"/>
      <c r="C31" s="38"/>
      <c r="D31" s="38"/>
      <c r="E31" s="39"/>
      <c r="F31" s="40">
        <v>427.28</v>
      </c>
      <c r="G31" s="71"/>
      <c r="H31" s="21"/>
      <c r="I31" s="22"/>
    </row>
    <row r="32" spans="1:9">
      <c r="A32" s="84" t="s">
        <v>15</v>
      </c>
      <c r="B32" s="85"/>
      <c r="C32" s="85"/>
      <c r="D32" s="85"/>
      <c r="E32" s="86"/>
      <c r="F32" s="80">
        <v>51700.49</v>
      </c>
      <c r="G32" s="81"/>
      <c r="H32" s="87">
        <v>51693.59</v>
      </c>
      <c r="I32" s="88"/>
    </row>
    <row r="33" spans="1:10">
      <c r="A33" s="84" t="s">
        <v>16</v>
      </c>
      <c r="B33" s="85"/>
      <c r="C33" s="85"/>
      <c r="D33" s="85"/>
      <c r="E33" s="86"/>
      <c r="F33" s="80">
        <v>25422.97</v>
      </c>
      <c r="G33" s="81"/>
      <c r="H33" s="87">
        <v>31101.77</v>
      </c>
      <c r="I33" s="88"/>
    </row>
    <row r="34" spans="1:10">
      <c r="A34" s="84" t="s">
        <v>21</v>
      </c>
      <c r="B34" s="85"/>
      <c r="C34" s="85"/>
      <c r="D34" s="85"/>
      <c r="E34" s="86"/>
      <c r="F34" s="80">
        <v>9969.7900000000009</v>
      </c>
      <c r="G34" s="81"/>
      <c r="H34" s="80">
        <v>10266.780000000001</v>
      </c>
      <c r="I34" s="81"/>
    </row>
    <row r="35" spans="1:10">
      <c r="A35" s="84" t="s">
        <v>17</v>
      </c>
      <c r="B35" s="85"/>
      <c r="C35" s="85"/>
      <c r="D35" s="85"/>
      <c r="E35" s="86"/>
      <c r="F35" s="80">
        <f>F23+F32+F33+F34</f>
        <v>248032.68</v>
      </c>
      <c r="G35" s="88"/>
      <c r="H35" s="80">
        <f>H23+H32+H33+H34</f>
        <v>205155.46999999997</v>
      </c>
      <c r="I35" s="88"/>
      <c r="J35" s="11"/>
    </row>
    <row r="36" spans="1:10">
      <c r="A36" s="12" t="s">
        <v>30</v>
      </c>
      <c r="B36" s="13"/>
      <c r="C36" s="13"/>
      <c r="D36" s="13"/>
      <c r="E36" s="14"/>
      <c r="F36" s="80">
        <f>F37+F38+F39</f>
        <v>19296.510000000002</v>
      </c>
      <c r="G36" s="81"/>
      <c r="H36" s="80">
        <f>H37+H38+H39</f>
        <v>8383.39</v>
      </c>
      <c r="I36" s="81"/>
    </row>
    <row r="37" spans="1:10">
      <c r="A37" s="15" t="s">
        <v>31</v>
      </c>
      <c r="B37" s="16"/>
      <c r="C37" s="16"/>
      <c r="D37" s="16"/>
      <c r="E37" s="17"/>
      <c r="F37" s="94">
        <v>4699.92</v>
      </c>
      <c r="G37" s="95"/>
      <c r="H37" s="94">
        <v>4734.72</v>
      </c>
      <c r="I37" s="95"/>
    </row>
    <row r="38" spans="1:10">
      <c r="A38" s="15" t="s">
        <v>32</v>
      </c>
      <c r="B38" s="16"/>
      <c r="C38" s="16"/>
      <c r="D38" s="16"/>
      <c r="E38" s="17"/>
      <c r="F38" s="94">
        <v>1067.97</v>
      </c>
      <c r="G38" s="95"/>
      <c r="H38" s="94">
        <v>0</v>
      </c>
      <c r="I38" s="95"/>
    </row>
    <row r="39" spans="1:10">
      <c r="A39" s="91" t="s">
        <v>33</v>
      </c>
      <c r="B39" s="92"/>
      <c r="C39" s="92"/>
      <c r="D39" s="92"/>
      <c r="E39" s="93"/>
      <c r="F39" s="94">
        <v>13528.62</v>
      </c>
      <c r="G39" s="95"/>
      <c r="H39" s="94">
        <v>3648.67</v>
      </c>
      <c r="I39" s="95"/>
    </row>
    <row r="40" spans="1:10">
      <c r="A40" s="84" t="s">
        <v>28</v>
      </c>
      <c r="B40" s="85"/>
      <c r="C40" s="85"/>
      <c r="D40" s="85"/>
      <c r="E40" s="86"/>
      <c r="F40" s="80">
        <f>F35+F36</f>
        <v>267329.19</v>
      </c>
      <c r="G40" s="88"/>
      <c r="H40" s="80">
        <f>H35+H36</f>
        <v>213538.86</v>
      </c>
      <c r="I40" s="88"/>
    </row>
    <row r="42" spans="1:10">
      <c r="A42" t="s">
        <v>36</v>
      </c>
      <c r="H42" t="s">
        <v>34</v>
      </c>
    </row>
  </sheetData>
  <mergeCells count="92">
    <mergeCell ref="A39:E39"/>
    <mergeCell ref="F39:G39"/>
    <mergeCell ref="H39:I39"/>
    <mergeCell ref="A40:E40"/>
    <mergeCell ref="F40:G40"/>
    <mergeCell ref="H40:I40"/>
    <mergeCell ref="F30:G30"/>
    <mergeCell ref="H30:I30"/>
    <mergeCell ref="F38:G38"/>
    <mergeCell ref="H38:I38"/>
    <mergeCell ref="F36:G36"/>
    <mergeCell ref="H36:I36"/>
    <mergeCell ref="F37:G37"/>
    <mergeCell ref="H37:I37"/>
    <mergeCell ref="A35:E35"/>
    <mergeCell ref="F35:G35"/>
    <mergeCell ref="H35:I35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2020-02-29T09:26:07Z</dcterms:modified>
</cp:coreProperties>
</file>