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8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52" i="6"/>
  <c r="D44" i="1"/>
  <c r="C44"/>
  <c r="D37" i="2"/>
  <c r="C37"/>
  <c r="D50" i="6"/>
  <c r="C50"/>
  <c r="D40" i="1"/>
  <c r="C40"/>
  <c r="D32" i="2"/>
  <c r="D45" i="6"/>
  <c r="D36" i="1"/>
  <c r="D16" i="9"/>
  <c r="D30" i="2"/>
  <c r="C30"/>
  <c r="D10" i="3"/>
  <c r="D43" i="6"/>
  <c r="C43"/>
  <c r="D34" i="1"/>
  <c r="D26" i="2"/>
  <c r="C26"/>
  <c r="D14" i="9"/>
  <c r="C14"/>
  <c r="D39" i="6"/>
  <c r="C39"/>
  <c r="D32" i="1"/>
  <c r="C32"/>
  <c r="D20" i="2"/>
  <c r="C20"/>
  <c r="D28" i="1"/>
  <c r="C28"/>
  <c r="D16" i="2"/>
  <c r="D10" i="9"/>
  <c r="D8" i="3"/>
  <c r="D35" i="6"/>
  <c r="C35"/>
  <c r="D23" i="1"/>
  <c r="D14" i="2"/>
  <c r="C14"/>
  <c r="C8" i="9"/>
  <c r="D25" i="6"/>
  <c r="C25"/>
  <c r="D21" i="1"/>
  <c r="C21"/>
  <c r="D10" i="2"/>
  <c r="D16" i="1"/>
  <c r="D19" i="6"/>
  <c r="C19"/>
  <c r="D14" i="1"/>
  <c r="D14" i="6"/>
  <c r="C14"/>
  <c r="D12" i="1"/>
  <c r="C12"/>
  <c r="D8" i="2"/>
  <c r="C8" i="6"/>
  <c r="C8" i="1"/>
  <c r="N24" i="5"/>
  <c r="N23"/>
  <c r="N22"/>
  <c r="N21"/>
  <c r="M20"/>
  <c r="L20"/>
  <c r="K20"/>
  <c r="J20"/>
  <c r="I20"/>
  <c r="H20"/>
  <c r="G20"/>
  <c r="F20"/>
  <c r="E20"/>
  <c r="D20"/>
  <c r="C20"/>
  <c r="B20"/>
  <c r="N19"/>
  <c r="N18"/>
  <c r="N8"/>
  <c r="N13"/>
  <c r="N12"/>
  <c r="M9"/>
  <c r="L9"/>
  <c r="K9"/>
  <c r="J9"/>
  <c r="I9"/>
  <c r="H9"/>
  <c r="G9"/>
  <c r="F9"/>
  <c r="E9"/>
  <c r="D9"/>
  <c r="C9"/>
  <c r="B9"/>
  <c r="M15"/>
  <c r="L15"/>
  <c r="K15"/>
  <c r="J15"/>
  <c r="I15"/>
  <c r="H15"/>
  <c r="G15"/>
  <c r="F15"/>
  <c r="D15"/>
  <c r="C15"/>
  <c r="M4"/>
  <c r="L4"/>
  <c r="K4"/>
  <c r="J4"/>
  <c r="I4"/>
  <c r="H4"/>
  <c r="G4"/>
  <c r="F4"/>
  <c r="E4"/>
  <c r="D4"/>
  <c r="C4"/>
  <c r="B4"/>
  <c r="B15"/>
  <c r="L26" l="1"/>
  <c r="J26"/>
  <c r="B26"/>
  <c r="H26"/>
  <c r="G26"/>
  <c r="F26"/>
  <c r="K26"/>
  <c r="I26"/>
  <c r="M26"/>
  <c r="E26"/>
  <c r="D26"/>
  <c r="N20"/>
  <c r="C26"/>
  <c r="N7"/>
  <c r="N25"/>
  <c r="N14"/>
  <c r="N6"/>
  <c r="N5"/>
  <c r="N4" l="1"/>
  <c r="N11" l="1"/>
  <c r="N10"/>
  <c r="N16" l="1"/>
  <c r="N17"/>
  <c r="N15"/>
  <c r="N9" l="1"/>
  <c r="N26" s="1"/>
</calcChain>
</file>

<file path=xl/sharedStrings.xml><?xml version="1.0" encoding="utf-8"?>
<sst xmlns="http://schemas.openxmlformats.org/spreadsheetml/2006/main" count="235" uniqueCount="124">
  <si>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</si>
  <si>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</si>
  <si>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</si>
  <si>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</si>
  <si>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</si>
  <si>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</si>
  <si>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</si>
  <si>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</si>
  <si>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</si>
  <si>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</si>
  <si>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</si>
  <si>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</si>
  <si>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</si>
  <si>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</si>
  <si>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</si>
  <si>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</si>
  <si>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</si>
  <si>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</si>
  <si>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</si>
  <si>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</si>
  <si>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</si>
  <si>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</si>
  <si>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</si>
  <si>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</si>
  <si>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</si>
  <si>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</si>
  <si>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</si>
  <si>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</si>
  <si>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</si>
  <si>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</si>
  <si>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</si>
  <si>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</si>
  <si>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</si>
  <si>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</si>
  <si>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</si>
  <si>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</si>
  <si>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</si>
  <si>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</si>
  <si>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</si>
  <si>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</si>
  <si>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</si>
  <si>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</si>
  <si>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</si>
  <si>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</si>
  <si>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</si>
  <si>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</si>
  <si>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</si>
  <si>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</si>
  <si>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</si>
  <si>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</si>
  <si>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</si>
  <si>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</si>
  <si>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</si>
  <si>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</si>
  <si>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</si>
  <si>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</si>
  <si>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</si>
  <si>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6.ТБО</t>
  </si>
  <si>
    <t>7. Расходы по содержанию УК</t>
  </si>
  <si>
    <t>Сосновая,53</t>
  </si>
  <si>
    <t>Сосновая,10</t>
  </si>
  <si>
    <t>Техническое обслуживание и снятие показаний общедомового теплосчетчика</t>
  </si>
  <si>
    <t>Лицевой счёт  2018г</t>
  </si>
  <si>
    <t>Лицевой счёт 2018г</t>
  </si>
  <si>
    <t>Лицевой счет. Сводный расчет  2018г</t>
  </si>
  <si>
    <t>Укладка ковриков в тамбурах</t>
  </si>
  <si>
    <t>Кв.№14.Устранение утечки на водосчетчике</t>
  </si>
  <si>
    <t>Итого:</t>
  </si>
  <si>
    <t>Под.№1,2.Замена предохранителей, эл.ламп</t>
  </si>
  <si>
    <t>Под.№3.Замена предохранителей, эл.ламп</t>
  </si>
  <si>
    <t>Ремонт подъезда №1 согласно калькуляции</t>
  </si>
  <si>
    <t>Под.№1.Оследование металлоконструкций в связи с жалобой</t>
  </si>
  <si>
    <t>Под.№3.Наращивание канал.стояка на крыше</t>
  </si>
  <si>
    <t>Под.№1.Замена предохранителей, эл.ламп</t>
  </si>
  <si>
    <t>Под.№2.Замена предохранителя</t>
  </si>
  <si>
    <t>Под.№3.Замена эл.лампы</t>
  </si>
  <si>
    <t>Под.№1. Замена эл.лампы, включение автомата в ВРУ</t>
  </si>
  <si>
    <t>Кв.№42. Обследование эл.счетчика</t>
  </si>
  <si>
    <t>Кв.№125. Обследование эл.счетчика</t>
  </si>
  <si>
    <t>Навешивание замка с устройством петель на дверь выхода на крышу</t>
  </si>
  <si>
    <t>Отключение подъездного отопления</t>
  </si>
  <si>
    <t>Отключение отопления</t>
  </si>
  <si>
    <t>итого:</t>
  </si>
  <si>
    <t>Под.№2.Ремонт светильника на 1этаже.Замена эл.ламп</t>
  </si>
  <si>
    <t>Замена эл.ламп, предохранителей</t>
  </si>
  <si>
    <t>Под.№1.Ревизия подъездного освещения, замена эл.ламп</t>
  </si>
  <si>
    <t>Включените автоматов в ВРУ</t>
  </si>
  <si>
    <t>Известковая окраска бордюр</t>
  </si>
  <si>
    <t>Табличка "Вас обслуживает"</t>
  </si>
  <si>
    <t>Таблица "Экстренний вызов"</t>
  </si>
  <si>
    <t>Подъезд №3. Замена м/схемы, эл.лампы</t>
  </si>
  <si>
    <t>Подъезд №1. Замена эл.лампы, включение автомата в ВРУ</t>
  </si>
  <si>
    <t>Подъезд №2. Замена м/схемы, эл.лампы</t>
  </si>
  <si>
    <t>Подъезд №3.Замена предохранителя,эл.ламп</t>
  </si>
  <si>
    <t>Подъезд №2.Замена предохранителей, эл.ламп</t>
  </si>
  <si>
    <t>Монтаж системы видеонаблюдения</t>
  </si>
  <si>
    <t>Скашивание травы на придомовой территории</t>
  </si>
  <si>
    <t>Кв.№138.Монтаж нового замка входной двери</t>
  </si>
  <si>
    <t>Вывод ХВС для полива газонов</t>
  </si>
  <si>
    <t>Вывод ХВС для уборки</t>
  </si>
  <si>
    <t>Техническое обслуживание видеонаблюдения</t>
  </si>
  <si>
    <t>Произведен ремонт приямков возле подъездов</t>
  </si>
  <si>
    <t>Кв.№19.Развоздушивание стояка ГВС</t>
  </si>
  <si>
    <t>Подъезд №3.Замена предохранителя в светильнике</t>
  </si>
  <si>
    <t>Подъезд №1.Замена микросхем, эл.ламп</t>
  </si>
  <si>
    <t>Устройство контейнерной площадки</t>
  </si>
  <si>
    <t>Подъезды .Установка табличек</t>
  </si>
  <si>
    <t>Таблички с номерами квартир 3шт</t>
  </si>
  <si>
    <t>Таблички "Правила пользования лифтом" 3шт.</t>
  </si>
  <si>
    <t>Под.№1.Замена эл.ламп на 2 этаже</t>
  </si>
  <si>
    <t>Под.№1,2,3.Включение автомата в ВРУ, замена предохранителей, эл.ламп</t>
  </si>
  <si>
    <t>Кв.№171.Ремонт примыкания кровли к вентиляционным коробам</t>
  </si>
  <si>
    <t>Осмотр чердаков и подвалов</t>
  </si>
  <si>
    <t>Придомовая территория.Доставка земли 15тн</t>
  </si>
  <si>
    <t>Замена автомата в ВРУ</t>
  </si>
  <si>
    <t>Кв.№48.Замена кран-фильтра</t>
  </si>
  <si>
    <t>Под.№2.Замена микросхем, замена эл.ламп</t>
  </si>
  <si>
    <t>Замена микросхем,эл.ламп, предохранителя</t>
  </si>
  <si>
    <t>Очистка козырьков от снега</t>
  </si>
  <si>
    <t>Ремонт и смазка входных дверей</t>
  </si>
  <si>
    <t>Кв.№80.Герметизация канализационного стояка</t>
  </si>
  <si>
    <t>Под.№2.Замена м/схемы</t>
  </si>
  <si>
    <t>Директор ООО УК "Аркада"</t>
  </si>
  <si>
    <t>Придомовая территория. Окраска мусорных контейнеров и площадок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</si>
</sst>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0" fillId="0" borderId="6" xfId="0" applyBorder="1"/>
    <xf numFmtId="0" fontId="0" fillId="2" borderId="2" xfId="0" applyFill="1" applyBorder="1"/>
    <xf numFmtId="0" fontId="0" fillId="0" borderId="6" xfId="0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opLeftCell="A25" workbookViewId="0">
      <selection activeCell="D45" sqref="D45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73" t="s">
        <v>62</v>
      </c>
      <c r="C1" s="73"/>
      <c r="D1" s="73"/>
      <c r="E1" s="7"/>
      <c r="F1" s="7"/>
      <c r="G1" s="7"/>
      <c r="H1" s="7"/>
    </row>
    <row r="2" spans="1:8" ht="15.95" customHeight="1">
      <c r="A2" s="1"/>
      <c r="B2" s="2" t="s">
        <v>60</v>
      </c>
      <c r="C2" s="39"/>
      <c r="D2" s="39"/>
      <c r="E2" s="1"/>
      <c r="F2" s="1"/>
      <c r="G2" s="1"/>
      <c r="H2" s="1"/>
    </row>
    <row r="3" spans="1:8" ht="15.95" customHeight="1">
      <c r="A3" s="1"/>
      <c r="B3" s="72" t="s">
        <v>4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13"/>
      <c r="B5" s="3" t="s">
        <v>2</v>
      </c>
      <c r="C5" s="13"/>
      <c r="D5" s="13"/>
      <c r="E5" s="6"/>
      <c r="F5" s="1"/>
    </row>
    <row r="6" spans="1:8" s="5" customFormat="1" ht="27" customHeight="1">
      <c r="A6" s="13">
        <v>1</v>
      </c>
      <c r="B6" s="13" t="s">
        <v>61</v>
      </c>
      <c r="C6" s="13">
        <v>787.04</v>
      </c>
      <c r="D6" s="3"/>
      <c r="E6" s="11"/>
      <c r="F6" s="4"/>
    </row>
    <row r="7" spans="1:8" s="5" customFormat="1">
      <c r="A7" s="3">
        <v>2</v>
      </c>
      <c r="B7" s="13" t="s">
        <v>66</v>
      </c>
      <c r="C7" s="40">
        <v>42.84</v>
      </c>
      <c r="D7" s="3"/>
      <c r="E7" s="4"/>
      <c r="F7" s="4"/>
    </row>
    <row r="8" spans="1:8" s="5" customFormat="1">
      <c r="A8" s="40"/>
      <c r="B8" s="13" t="s">
        <v>67</v>
      </c>
      <c r="C8" s="13">
        <f>SUM(C6:C7)</f>
        <v>829.88</v>
      </c>
      <c r="D8" s="3">
        <v>829.88</v>
      </c>
      <c r="E8" s="4"/>
      <c r="F8" s="4"/>
    </row>
    <row r="9" spans="1:8" s="5" customFormat="1">
      <c r="A9" s="40"/>
      <c r="B9" s="3" t="s">
        <v>5</v>
      </c>
      <c r="C9" s="13"/>
      <c r="D9" s="3"/>
      <c r="E9" s="4"/>
      <c r="F9" s="4"/>
    </row>
    <row r="10" spans="1:8" s="5" customFormat="1" ht="30">
      <c r="A10" s="40">
        <v>1</v>
      </c>
      <c r="B10" s="13" t="s">
        <v>61</v>
      </c>
      <c r="C10" s="13">
        <v>757.89</v>
      </c>
      <c r="D10" s="3"/>
      <c r="E10" s="4"/>
      <c r="F10" s="4"/>
    </row>
    <row r="11" spans="1:8" s="5" customFormat="1">
      <c r="A11" s="13">
        <v>2</v>
      </c>
      <c r="B11" s="13" t="s">
        <v>72</v>
      </c>
      <c r="C11" s="13">
        <v>455.96</v>
      </c>
      <c r="D11" s="3"/>
      <c r="E11" s="4"/>
      <c r="F11" s="4"/>
    </row>
    <row r="12" spans="1:8">
      <c r="A12" s="40"/>
      <c r="B12" s="13" t="s">
        <v>67</v>
      </c>
      <c r="C12" s="13">
        <f>SUM(C10:C11)</f>
        <v>1213.8499999999999</v>
      </c>
      <c r="D12" s="3">
        <f>D8+C12</f>
        <v>2043.73</v>
      </c>
      <c r="E12" s="1"/>
      <c r="F12" s="1"/>
    </row>
    <row r="13" spans="1:8">
      <c r="A13" s="40"/>
      <c r="B13" s="3" t="s">
        <v>3</v>
      </c>
      <c r="C13" s="13"/>
      <c r="D13" s="3"/>
      <c r="E13" s="1"/>
      <c r="F13" s="1"/>
    </row>
    <row r="14" spans="1:8" ht="30">
      <c r="A14" s="40">
        <v>1</v>
      </c>
      <c r="B14" s="13" t="s">
        <v>61</v>
      </c>
      <c r="C14" s="13">
        <v>757.89</v>
      </c>
      <c r="D14" s="3">
        <f>D12+C14</f>
        <v>2801.62</v>
      </c>
      <c r="E14" s="1"/>
      <c r="F14" s="1"/>
    </row>
    <row r="15" spans="1:8">
      <c r="A15" s="40"/>
      <c r="B15" s="3" t="s">
        <v>7</v>
      </c>
      <c r="C15" s="13"/>
      <c r="D15" s="3"/>
      <c r="E15" s="1"/>
      <c r="F15" s="1"/>
    </row>
    <row r="16" spans="1:8" ht="30">
      <c r="A16" s="40">
        <v>1</v>
      </c>
      <c r="B16" s="13" t="s">
        <v>61</v>
      </c>
      <c r="C16" s="13">
        <v>757.89</v>
      </c>
      <c r="D16" s="3">
        <f>D14+C16</f>
        <v>3559.5099999999998</v>
      </c>
      <c r="E16" s="1"/>
      <c r="F16" s="1"/>
    </row>
    <row r="17" spans="1:6" s="5" customFormat="1">
      <c r="A17" s="40"/>
      <c r="B17" s="3" t="s">
        <v>8</v>
      </c>
      <c r="C17" s="13"/>
      <c r="D17" s="3"/>
      <c r="E17" s="4"/>
      <c r="F17" s="4"/>
    </row>
    <row r="18" spans="1:6" s="5" customFormat="1" ht="30">
      <c r="A18" s="40">
        <v>1</v>
      </c>
      <c r="B18" s="13" t="s">
        <v>61</v>
      </c>
      <c r="C18" s="13">
        <v>757.89</v>
      </c>
      <c r="D18" s="3"/>
      <c r="E18" s="4"/>
      <c r="F18" s="4"/>
    </row>
    <row r="19" spans="1:6">
      <c r="A19" s="40">
        <v>2</v>
      </c>
      <c r="B19" s="13" t="s">
        <v>80</v>
      </c>
      <c r="C19" s="54">
        <v>133.88</v>
      </c>
      <c r="D19" s="3"/>
      <c r="E19" s="1"/>
      <c r="F19" s="1"/>
    </row>
    <row r="20" spans="1:6">
      <c r="A20" s="40">
        <v>3</v>
      </c>
      <c r="B20" s="40" t="s">
        <v>81</v>
      </c>
      <c r="C20" s="40">
        <v>66.94</v>
      </c>
      <c r="D20" s="3"/>
      <c r="E20" s="1"/>
      <c r="F20" s="1"/>
    </row>
    <row r="21" spans="1:6">
      <c r="A21" s="40"/>
      <c r="B21" s="13" t="s">
        <v>82</v>
      </c>
      <c r="C21" s="54">
        <f>SUM(C18:C20)</f>
        <v>958.71</v>
      </c>
      <c r="D21" s="67">
        <f>D16+C21</f>
        <v>4518.2199999999993</v>
      </c>
      <c r="E21" s="1"/>
      <c r="F21" s="1"/>
    </row>
    <row r="22" spans="1:6">
      <c r="A22" s="40"/>
      <c r="B22" s="3" t="s">
        <v>9</v>
      </c>
      <c r="C22" s="40"/>
      <c r="D22" s="40"/>
      <c r="E22" s="1"/>
      <c r="F22" s="1"/>
    </row>
    <row r="23" spans="1:6" ht="30">
      <c r="A23" s="40">
        <v>1</v>
      </c>
      <c r="B23" s="13" t="s">
        <v>61</v>
      </c>
      <c r="C23" s="13">
        <v>757.89</v>
      </c>
      <c r="D23" s="67">
        <f>D21+C23</f>
        <v>5276.11</v>
      </c>
      <c r="E23" s="1"/>
      <c r="F23" s="1"/>
    </row>
    <row r="24" spans="1:6">
      <c r="A24" s="40"/>
      <c r="B24" s="3" t="s">
        <v>10</v>
      </c>
      <c r="C24" s="40"/>
      <c r="D24" s="40"/>
      <c r="E24" s="1"/>
      <c r="F24" s="1"/>
    </row>
    <row r="25" spans="1:6" ht="30">
      <c r="A25" s="40">
        <v>1</v>
      </c>
      <c r="B25" s="13" t="s">
        <v>61</v>
      </c>
      <c r="C25" s="13">
        <v>757.89</v>
      </c>
      <c r="D25" s="40"/>
      <c r="E25" s="1"/>
      <c r="F25" s="1"/>
    </row>
    <row r="26" spans="1:6">
      <c r="A26" s="40">
        <v>2</v>
      </c>
      <c r="B26" s="13" t="s">
        <v>98</v>
      </c>
      <c r="C26" s="40">
        <v>1245.0899999999999</v>
      </c>
      <c r="D26" s="40"/>
      <c r="E26" s="1"/>
      <c r="F26" s="1"/>
    </row>
    <row r="27" spans="1:6">
      <c r="A27" s="40">
        <v>3</v>
      </c>
      <c r="B27" s="13" t="s">
        <v>99</v>
      </c>
      <c r="C27" s="40">
        <v>1563.61</v>
      </c>
      <c r="D27" s="40"/>
      <c r="E27" s="1"/>
      <c r="F27" s="1"/>
    </row>
    <row r="28" spans="1:6">
      <c r="A28" s="40"/>
      <c r="B28" s="13" t="s">
        <v>67</v>
      </c>
      <c r="C28" s="40">
        <f>SUM(C25:C27)</f>
        <v>3566.59</v>
      </c>
      <c r="D28" s="67">
        <f>D23+C28</f>
        <v>8842.7000000000007</v>
      </c>
      <c r="E28" s="1"/>
      <c r="F28" s="1"/>
    </row>
    <row r="29" spans="1:6">
      <c r="A29" s="40"/>
      <c r="B29" s="3" t="s">
        <v>11</v>
      </c>
      <c r="C29" s="40"/>
      <c r="D29" s="40"/>
      <c r="E29" s="1"/>
      <c r="F29" s="1"/>
    </row>
    <row r="30" spans="1:6" ht="30">
      <c r="A30" s="13">
        <v>1</v>
      </c>
      <c r="B30" s="13" t="s">
        <v>61</v>
      </c>
      <c r="C30" s="13">
        <v>757.89</v>
      </c>
      <c r="D30" s="67"/>
      <c r="E30" s="1"/>
      <c r="F30" s="1"/>
    </row>
    <row r="31" spans="1:6">
      <c r="A31" s="13">
        <v>2</v>
      </c>
      <c r="B31" s="13" t="s">
        <v>102</v>
      </c>
      <c r="C31" s="54">
        <v>116.95</v>
      </c>
      <c r="D31" s="67"/>
      <c r="E31" s="1"/>
      <c r="F31" s="1"/>
    </row>
    <row r="32" spans="1:6">
      <c r="A32" s="13"/>
      <c r="B32" s="13" t="s">
        <v>67</v>
      </c>
      <c r="C32" s="54">
        <f>SUM(C30:C31)</f>
        <v>874.84</v>
      </c>
      <c r="D32" s="67">
        <f>D28+C32</f>
        <v>9717.5400000000009</v>
      </c>
      <c r="E32" s="1"/>
      <c r="F32" s="1"/>
    </row>
    <row r="33" spans="1:6">
      <c r="A33" s="13"/>
      <c r="B33" s="3" t="s">
        <v>12</v>
      </c>
      <c r="C33" s="54"/>
      <c r="D33" s="67"/>
      <c r="E33" s="1"/>
      <c r="F33" s="1"/>
    </row>
    <row r="34" spans="1:6" ht="30">
      <c r="A34" s="13">
        <v>1</v>
      </c>
      <c r="B34" s="13" t="s">
        <v>61</v>
      </c>
      <c r="C34" s="13">
        <v>757.89</v>
      </c>
      <c r="D34" s="67">
        <f>D32+C34</f>
        <v>10475.43</v>
      </c>
      <c r="E34" s="1"/>
      <c r="F34" s="1"/>
    </row>
    <row r="35" spans="1:6">
      <c r="A35" s="13"/>
      <c r="B35" s="3" t="s">
        <v>13</v>
      </c>
      <c r="C35" s="54"/>
      <c r="D35" s="67"/>
      <c r="E35" s="1"/>
      <c r="F35" s="1"/>
    </row>
    <row r="36" spans="1:6" ht="30">
      <c r="A36" s="13">
        <v>1</v>
      </c>
      <c r="B36" s="13" t="s">
        <v>61</v>
      </c>
      <c r="C36" s="13">
        <v>757.89</v>
      </c>
      <c r="D36" s="67">
        <f>D34+C36</f>
        <v>11233.32</v>
      </c>
      <c r="E36" s="1"/>
      <c r="F36" s="1"/>
    </row>
    <row r="37" spans="1:6">
      <c r="A37" s="13"/>
      <c r="B37" s="3" t="s">
        <v>14</v>
      </c>
      <c r="C37" s="13"/>
      <c r="D37" s="67"/>
      <c r="E37" s="1"/>
      <c r="F37" s="1"/>
    </row>
    <row r="38" spans="1:6" ht="30">
      <c r="A38" s="13">
        <v>1</v>
      </c>
      <c r="B38" s="13" t="s">
        <v>61</v>
      </c>
      <c r="C38" s="13">
        <v>757.89</v>
      </c>
      <c r="D38" s="67"/>
      <c r="E38" s="1"/>
      <c r="F38" s="1"/>
    </row>
    <row r="39" spans="1:6">
      <c r="A39" s="13">
        <v>2</v>
      </c>
      <c r="B39" s="13" t="s">
        <v>115</v>
      </c>
      <c r="C39" s="13">
        <v>278.45999999999998</v>
      </c>
      <c r="D39" s="67"/>
      <c r="E39" s="1"/>
      <c r="F39" s="1"/>
    </row>
    <row r="40" spans="1:6">
      <c r="A40" s="13"/>
      <c r="B40" s="13" t="s">
        <v>67</v>
      </c>
      <c r="C40" s="13">
        <f>SUM(C38:C39)</f>
        <v>1036.3499999999999</v>
      </c>
      <c r="D40" s="67">
        <f>D36+C40</f>
        <v>12269.67</v>
      </c>
      <c r="E40" s="1"/>
      <c r="F40" s="1"/>
    </row>
    <row r="41" spans="1:6">
      <c r="A41" s="13"/>
      <c r="B41" s="3" t="s">
        <v>15</v>
      </c>
      <c r="C41" s="13"/>
      <c r="D41" s="67"/>
      <c r="E41" s="1"/>
      <c r="F41" s="1"/>
    </row>
    <row r="42" spans="1:6" ht="30">
      <c r="A42" s="13">
        <v>1</v>
      </c>
      <c r="B42" s="13" t="s">
        <v>61</v>
      </c>
      <c r="C42" s="13">
        <v>757.89</v>
      </c>
      <c r="D42" s="67"/>
      <c r="E42" s="1"/>
      <c r="F42" s="1"/>
    </row>
    <row r="43" spans="1:6">
      <c r="A43" s="13">
        <v>2</v>
      </c>
      <c r="B43" s="13" t="s">
        <v>120</v>
      </c>
      <c r="C43" s="13">
        <v>231.12</v>
      </c>
      <c r="D43" s="3"/>
      <c r="E43" s="1"/>
      <c r="F43" s="1"/>
    </row>
    <row r="44" spans="1:6">
      <c r="A44" s="13"/>
      <c r="B44" s="3" t="s">
        <v>67</v>
      </c>
      <c r="C44" s="3">
        <f>SUM(C42:C43)</f>
        <v>989.01</v>
      </c>
      <c r="D44" s="67">
        <f>D40+C44</f>
        <v>13258.68</v>
      </c>
      <c r="E44" s="1"/>
      <c r="F44" s="1"/>
    </row>
    <row r="45" spans="1:6">
      <c r="A45" s="13"/>
      <c r="B45" s="51"/>
      <c r="C45" s="13"/>
      <c r="D45" s="13"/>
      <c r="E45" s="1"/>
      <c r="F45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topLeftCell="A10" workbookViewId="0">
      <selection activeCell="D37" sqref="D37"/>
    </sheetView>
  </sheetViews>
  <sheetFormatPr defaultRowHeight="1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>
      <c r="A1" s="1"/>
      <c r="B1" s="73" t="s">
        <v>62</v>
      </c>
      <c r="C1" s="73"/>
      <c r="D1" s="73"/>
      <c r="E1" s="7"/>
      <c r="F1" s="7"/>
      <c r="G1" s="7"/>
    </row>
    <row r="2" spans="1:15" ht="15.95" customHeight="1">
      <c r="A2" s="1"/>
      <c r="B2" s="2" t="s">
        <v>60</v>
      </c>
      <c r="C2" s="39"/>
      <c r="D2" s="39"/>
      <c r="E2" s="1"/>
      <c r="F2" s="1"/>
      <c r="G2" s="1"/>
    </row>
    <row r="3" spans="1:15" ht="15.95" customHeight="1">
      <c r="A3" s="1"/>
      <c r="B3" s="72" t="s">
        <v>6</v>
      </c>
      <c r="C3" s="72"/>
      <c r="D3" s="72"/>
      <c r="E3" s="1"/>
      <c r="F3" s="1"/>
      <c r="G3" s="1"/>
    </row>
    <row r="4" spans="1:1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>
      <c r="A5" s="8"/>
      <c r="B5" s="3" t="s">
        <v>2</v>
      </c>
      <c r="C5" s="8"/>
      <c r="D5" s="8"/>
      <c r="E5" s="1"/>
      <c r="F5" s="1"/>
      <c r="G5" s="1"/>
    </row>
    <row r="6" spans="1:15" s="1" customFormat="1">
      <c r="A6" s="13">
        <v>1</v>
      </c>
      <c r="B6" s="13" t="s">
        <v>65</v>
      </c>
      <c r="C6" s="13">
        <v>5886.61</v>
      </c>
      <c r="D6" s="3">
        <v>5886.61</v>
      </c>
      <c r="H6"/>
      <c r="I6"/>
      <c r="J6"/>
      <c r="K6"/>
      <c r="L6"/>
      <c r="M6"/>
      <c r="N6"/>
      <c r="O6"/>
    </row>
    <row r="7" spans="1:15" s="4" customFormat="1">
      <c r="A7" s="40"/>
      <c r="B7" s="3" t="s">
        <v>5</v>
      </c>
      <c r="C7" s="40"/>
      <c r="D7" s="3"/>
      <c r="F7" s="52"/>
      <c r="H7"/>
      <c r="I7"/>
      <c r="J7"/>
      <c r="K7"/>
      <c r="L7"/>
      <c r="M7"/>
      <c r="N7"/>
      <c r="O7"/>
    </row>
    <row r="8" spans="1:15" s="4" customFormat="1" ht="30">
      <c r="A8" s="40">
        <v>1</v>
      </c>
      <c r="B8" s="13" t="s">
        <v>71</v>
      </c>
      <c r="C8" s="40">
        <v>66.94</v>
      </c>
      <c r="D8" s="3">
        <f>D6+C8</f>
        <v>5953.5499999999993</v>
      </c>
      <c r="H8"/>
      <c r="I8"/>
      <c r="J8"/>
      <c r="K8"/>
      <c r="L8"/>
      <c r="M8"/>
      <c r="N8"/>
      <c r="O8"/>
    </row>
    <row r="9" spans="1:15" s="4" customFormat="1">
      <c r="A9" s="40"/>
      <c r="B9" s="3" t="s">
        <v>8</v>
      </c>
      <c r="C9" s="40"/>
      <c r="D9" s="3"/>
      <c r="H9"/>
      <c r="I9"/>
      <c r="J9"/>
      <c r="K9"/>
      <c r="L9"/>
      <c r="M9"/>
      <c r="N9"/>
      <c r="O9"/>
    </row>
    <row r="10" spans="1:15" s="4" customFormat="1" ht="30">
      <c r="A10" s="40">
        <v>1</v>
      </c>
      <c r="B10" s="40" t="s">
        <v>79</v>
      </c>
      <c r="C10" s="40">
        <v>521.20000000000005</v>
      </c>
      <c r="D10" s="3">
        <f>D8+C10</f>
        <v>6474.7499999999991</v>
      </c>
      <c r="H10"/>
      <c r="I10"/>
      <c r="J10"/>
      <c r="K10"/>
      <c r="L10"/>
      <c r="M10"/>
      <c r="N10"/>
      <c r="O10"/>
    </row>
    <row r="11" spans="1:15" s="1" customFormat="1" ht="15" customHeight="1">
      <c r="A11" s="40"/>
      <c r="B11" s="3" t="s">
        <v>9</v>
      </c>
      <c r="C11" s="40"/>
      <c r="D11" s="3"/>
      <c r="H11"/>
      <c r="I11"/>
      <c r="J11"/>
      <c r="K11"/>
      <c r="L11"/>
      <c r="M11"/>
      <c r="N11"/>
      <c r="O11"/>
    </row>
    <row r="12" spans="1:15" s="1" customFormat="1" ht="15" customHeight="1">
      <c r="A12" s="40">
        <v>1</v>
      </c>
      <c r="B12" s="13" t="s">
        <v>88</v>
      </c>
      <c r="C12" s="13">
        <v>90</v>
      </c>
      <c r="D12" s="3"/>
      <c r="H12"/>
      <c r="I12"/>
      <c r="J12"/>
      <c r="K12"/>
      <c r="L12"/>
      <c r="M12"/>
      <c r="N12"/>
      <c r="O12"/>
    </row>
    <row r="13" spans="1:15" s="1" customFormat="1" ht="15" customHeight="1">
      <c r="A13" s="40">
        <v>2</v>
      </c>
      <c r="B13" s="13" t="s">
        <v>89</v>
      </c>
      <c r="C13" s="40">
        <v>45</v>
      </c>
      <c r="D13" s="3"/>
      <c r="H13"/>
      <c r="I13"/>
      <c r="J13"/>
      <c r="K13"/>
      <c r="L13"/>
      <c r="M13"/>
      <c r="N13"/>
      <c r="O13"/>
    </row>
    <row r="14" spans="1:15" s="1" customFormat="1">
      <c r="A14" s="13"/>
      <c r="B14" s="3" t="s">
        <v>67</v>
      </c>
      <c r="C14" s="40">
        <f>SUM(C12:C13)</f>
        <v>135</v>
      </c>
      <c r="D14" s="13">
        <f>D10+C14</f>
        <v>6609.7499999999991</v>
      </c>
      <c r="H14"/>
      <c r="I14"/>
      <c r="J14"/>
      <c r="K14"/>
      <c r="L14"/>
      <c r="M14"/>
      <c r="N14"/>
      <c r="O14"/>
    </row>
    <row r="15" spans="1:15" s="1" customFormat="1">
      <c r="A15" s="13"/>
      <c r="B15" s="3" t="s">
        <v>10</v>
      </c>
      <c r="C15" s="40"/>
      <c r="D15" s="3"/>
      <c r="H15"/>
      <c r="I15"/>
      <c r="J15"/>
      <c r="K15"/>
      <c r="L15"/>
      <c r="M15"/>
      <c r="N15"/>
      <c r="O15"/>
    </row>
    <row r="16" spans="1:15" s="1" customFormat="1">
      <c r="A16" s="40">
        <v>1</v>
      </c>
      <c r="B16" s="13" t="s">
        <v>97</v>
      </c>
      <c r="C16" s="40">
        <v>800</v>
      </c>
      <c r="D16" s="40">
        <f>D14+C16</f>
        <v>7409.7499999999991</v>
      </c>
      <c r="H16"/>
      <c r="I16"/>
      <c r="J16"/>
      <c r="K16"/>
      <c r="L16"/>
      <c r="M16"/>
      <c r="N16"/>
      <c r="O16"/>
    </row>
    <row r="17" spans="1:15" s="4" customFormat="1">
      <c r="A17" s="40"/>
      <c r="B17" s="3" t="s">
        <v>11</v>
      </c>
      <c r="C17" s="40"/>
      <c r="D17" s="3"/>
      <c r="H17"/>
      <c r="I17"/>
      <c r="J17"/>
      <c r="K17"/>
      <c r="L17"/>
      <c r="M17"/>
      <c r="N17"/>
      <c r="O17"/>
    </row>
    <row r="18" spans="1:15" s="4" customFormat="1">
      <c r="A18" s="3">
        <v>1</v>
      </c>
      <c r="B18" s="13" t="s">
        <v>100</v>
      </c>
      <c r="C18" s="40">
        <v>4730</v>
      </c>
      <c r="D18" s="3"/>
      <c r="H18"/>
      <c r="I18"/>
      <c r="J18"/>
      <c r="K18"/>
      <c r="L18"/>
      <c r="M18"/>
      <c r="N18"/>
      <c r="O18"/>
    </row>
    <row r="19" spans="1:15" s="1" customFormat="1">
      <c r="A19" s="13">
        <v>2</v>
      </c>
      <c r="B19" s="13" t="s">
        <v>101</v>
      </c>
      <c r="C19" s="40">
        <v>279.01</v>
      </c>
      <c r="D19" s="3"/>
      <c r="H19"/>
      <c r="I19"/>
      <c r="J19"/>
      <c r="K19"/>
      <c r="L19"/>
      <c r="M19"/>
      <c r="N19"/>
      <c r="O19"/>
    </row>
    <row r="20" spans="1:15" s="1" customFormat="1">
      <c r="A20" s="13"/>
      <c r="B20" s="3" t="s">
        <v>67</v>
      </c>
      <c r="C20" s="3">
        <f>SUM(C18:C19)</f>
        <v>5009.01</v>
      </c>
      <c r="D20" s="3">
        <f>D16+C20</f>
        <v>12418.759999999998</v>
      </c>
      <c r="H20"/>
      <c r="I20"/>
      <c r="J20"/>
      <c r="K20"/>
      <c r="L20"/>
      <c r="M20"/>
      <c r="N20"/>
      <c r="O20"/>
    </row>
    <row r="21" spans="1:15" s="1" customFormat="1">
      <c r="A21" s="40"/>
      <c r="B21" s="3" t="s">
        <v>12</v>
      </c>
      <c r="C21" s="40"/>
      <c r="D21" s="13"/>
      <c r="H21"/>
      <c r="I21"/>
      <c r="J21"/>
      <c r="K21"/>
      <c r="L21"/>
      <c r="M21"/>
      <c r="N21"/>
      <c r="O21"/>
    </row>
    <row r="22" spans="1:15" s="1" customFormat="1">
      <c r="A22" s="13">
        <v>1</v>
      </c>
      <c r="B22" s="13" t="s">
        <v>106</v>
      </c>
      <c r="C22" s="13">
        <v>171.63</v>
      </c>
      <c r="D22" s="3"/>
      <c r="H22"/>
      <c r="I22"/>
      <c r="J22"/>
      <c r="K22"/>
      <c r="L22"/>
      <c r="M22"/>
      <c r="N22"/>
      <c r="O22"/>
    </row>
    <row r="23" spans="1:15" s="4" customFormat="1">
      <c r="A23" s="3"/>
      <c r="B23" s="40" t="s">
        <v>107</v>
      </c>
      <c r="C23" s="40">
        <v>579</v>
      </c>
      <c r="D23" s="3"/>
      <c r="H23"/>
      <c r="I23"/>
      <c r="J23"/>
      <c r="K23"/>
      <c r="L23"/>
      <c r="M23"/>
      <c r="N23"/>
      <c r="O23"/>
    </row>
    <row r="24" spans="1:15" s="1" customFormat="1">
      <c r="A24" s="40"/>
      <c r="B24" s="13" t="s">
        <v>108</v>
      </c>
      <c r="C24" s="40">
        <v>613.5</v>
      </c>
      <c r="D24" s="13"/>
      <c r="H24"/>
      <c r="I24"/>
      <c r="J24"/>
      <c r="K24"/>
      <c r="L24"/>
      <c r="M24"/>
      <c r="N24"/>
      <c r="O24"/>
    </row>
    <row r="25" spans="1:15" s="1" customFormat="1">
      <c r="A25" s="40">
        <v>2</v>
      </c>
      <c r="B25" s="13" t="s">
        <v>100</v>
      </c>
      <c r="C25" s="40">
        <v>4730</v>
      </c>
      <c r="D25" s="13"/>
      <c r="H25"/>
      <c r="I25"/>
      <c r="J25"/>
      <c r="K25"/>
      <c r="L25"/>
      <c r="M25"/>
      <c r="N25"/>
      <c r="O25"/>
    </row>
    <row r="26" spans="1:15" s="1" customFormat="1">
      <c r="A26" s="13"/>
      <c r="B26" s="3" t="s">
        <v>67</v>
      </c>
      <c r="C26" s="3">
        <f>SUM(C22:C25)</f>
        <v>6094.13</v>
      </c>
      <c r="D26" s="3">
        <f>D20+C26</f>
        <v>18512.89</v>
      </c>
      <c r="H26"/>
      <c r="I26"/>
      <c r="J26"/>
      <c r="K26"/>
      <c r="L26"/>
      <c r="M26"/>
      <c r="N26"/>
      <c r="O26"/>
    </row>
    <row r="27" spans="1:15" s="1" customFormat="1">
      <c r="A27" s="3"/>
      <c r="B27" s="3" t="s">
        <v>13</v>
      </c>
      <c r="C27" s="3"/>
      <c r="D27" s="3"/>
      <c r="H27"/>
      <c r="I27"/>
      <c r="J27"/>
      <c r="K27"/>
      <c r="L27"/>
      <c r="M27"/>
      <c r="N27"/>
      <c r="O27"/>
    </row>
    <row r="28" spans="1:15" s="1" customFormat="1" ht="15.75" customHeight="1">
      <c r="A28" s="13">
        <v>1</v>
      </c>
      <c r="B28" s="13" t="s">
        <v>112</v>
      </c>
      <c r="C28" s="13">
        <v>94.68</v>
      </c>
      <c r="D28" s="13"/>
      <c r="H28"/>
      <c r="I28"/>
      <c r="J28"/>
      <c r="K28"/>
      <c r="L28"/>
      <c r="M28"/>
      <c r="N28"/>
      <c r="O28"/>
    </row>
    <row r="29" spans="1:15" s="1" customFormat="1">
      <c r="A29" s="13">
        <v>2</v>
      </c>
      <c r="B29" s="13" t="s">
        <v>100</v>
      </c>
      <c r="C29" s="40">
        <v>4730</v>
      </c>
      <c r="D29" s="3"/>
      <c r="H29"/>
      <c r="I29"/>
      <c r="J29"/>
      <c r="K29"/>
      <c r="L29"/>
      <c r="M29"/>
      <c r="N29"/>
      <c r="O29"/>
    </row>
    <row r="30" spans="1:15" s="1" customFormat="1">
      <c r="A30" s="13"/>
      <c r="B30" s="13" t="s">
        <v>67</v>
      </c>
      <c r="C30" s="3">
        <f>SUM(C28:C29)</f>
        <v>4824.68</v>
      </c>
      <c r="D30" s="3">
        <f>D26+C30</f>
        <v>23337.57</v>
      </c>
    </row>
    <row r="31" spans="1:15">
      <c r="A31" s="15"/>
      <c r="B31" s="33" t="s">
        <v>14</v>
      </c>
      <c r="C31" s="15"/>
      <c r="D31" s="15"/>
    </row>
    <row r="32" spans="1:15">
      <c r="A32" s="15">
        <v>1</v>
      </c>
      <c r="B32" s="13" t="s">
        <v>100</v>
      </c>
      <c r="C32" s="40">
        <v>4730</v>
      </c>
      <c r="D32" s="14">
        <f>D30+C32</f>
        <v>28067.57</v>
      </c>
    </row>
    <row r="33" spans="1:4">
      <c r="A33" s="15"/>
      <c r="B33" s="33" t="s">
        <v>15</v>
      </c>
      <c r="C33" s="15"/>
      <c r="D33" s="15"/>
    </row>
    <row r="34" spans="1:4">
      <c r="A34" s="15">
        <v>1</v>
      </c>
      <c r="B34" s="13" t="s">
        <v>100</v>
      </c>
      <c r="C34" s="40">
        <v>4730</v>
      </c>
      <c r="D34" s="15"/>
    </row>
    <row r="35" spans="1:4">
      <c r="A35" s="15">
        <v>2</v>
      </c>
      <c r="B35" s="24" t="s">
        <v>118</v>
      </c>
      <c r="C35" s="43">
        <v>487.31</v>
      </c>
      <c r="D35" s="14"/>
    </row>
    <row r="36" spans="1:4">
      <c r="A36" s="15">
        <v>3</v>
      </c>
      <c r="B36" s="24" t="s">
        <v>119</v>
      </c>
      <c r="C36" s="43">
        <v>2456.19</v>
      </c>
      <c r="D36" s="15"/>
    </row>
    <row r="37" spans="1:4">
      <c r="A37" s="15"/>
      <c r="B37" s="24" t="s">
        <v>67</v>
      </c>
      <c r="C37" s="15">
        <f>SUM(C34:C36)</f>
        <v>7673.5</v>
      </c>
      <c r="D37" s="14">
        <f>D32+C37</f>
        <v>35741.07</v>
      </c>
    </row>
    <row r="38" spans="1:4">
      <c r="A38" s="15"/>
      <c r="B38" s="33"/>
      <c r="C38" s="14"/>
      <c r="D38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9"/>
  <sheetViews>
    <sheetView topLeftCell="A22" workbookViewId="0">
      <selection activeCell="D53" sqref="D53"/>
    </sheetView>
  </sheetViews>
  <sheetFormatPr defaultRowHeight="15"/>
  <cols>
    <col min="1" max="1" width="4.28515625" customWidth="1"/>
    <col min="2" max="2" width="46" customWidth="1"/>
  </cols>
  <sheetData>
    <row r="1" spans="1:4" ht="15.95" customHeight="1">
      <c r="A1" s="1"/>
      <c r="B1" s="73" t="s">
        <v>62</v>
      </c>
      <c r="C1" s="73"/>
      <c r="D1" s="73"/>
    </row>
    <row r="2" spans="1:4" ht="15.95" customHeight="1">
      <c r="A2" s="1"/>
      <c r="B2" s="2" t="s">
        <v>60</v>
      </c>
      <c r="C2" s="39"/>
      <c r="D2" s="39"/>
    </row>
    <row r="3" spans="1:4" ht="15.95" customHeight="1">
      <c r="A3" s="1"/>
      <c r="B3" s="72" t="s">
        <v>34</v>
      </c>
      <c r="C3" s="72"/>
      <c r="D3" s="72"/>
    </row>
    <row r="4" spans="1:4" ht="26.25">
      <c r="A4" s="10"/>
      <c r="B4" s="9" t="s">
        <v>0</v>
      </c>
      <c r="C4" s="8" t="s">
        <v>1</v>
      </c>
      <c r="D4" s="9" t="s">
        <v>26</v>
      </c>
    </row>
    <row r="5" spans="1:4">
      <c r="A5" s="8"/>
      <c r="B5" s="3" t="s">
        <v>2</v>
      </c>
      <c r="C5" s="8"/>
      <c r="D5" s="8"/>
    </row>
    <row r="6" spans="1:4">
      <c r="A6" s="8">
        <v>1</v>
      </c>
      <c r="B6" s="13" t="s">
        <v>68</v>
      </c>
      <c r="C6" s="45">
        <v>324.57</v>
      </c>
      <c r="D6" s="10"/>
    </row>
    <row r="7" spans="1:4">
      <c r="A7" s="8">
        <v>2</v>
      </c>
      <c r="B7" s="13" t="s">
        <v>69</v>
      </c>
      <c r="C7" s="45">
        <v>215.49</v>
      </c>
      <c r="D7" s="10"/>
    </row>
    <row r="8" spans="1:4">
      <c r="A8" s="40"/>
      <c r="B8" s="3" t="s">
        <v>67</v>
      </c>
      <c r="C8" s="40">
        <f>SUM(C6:C7)</f>
        <v>540.05999999999995</v>
      </c>
      <c r="D8" s="3">
        <v>540.05999999999995</v>
      </c>
    </row>
    <row r="9" spans="1:4">
      <c r="A9" s="8"/>
      <c r="B9" s="3" t="s">
        <v>5</v>
      </c>
      <c r="C9" s="40"/>
      <c r="D9" s="3"/>
    </row>
    <row r="10" spans="1:4">
      <c r="A10" s="8">
        <v>1</v>
      </c>
      <c r="B10" s="40" t="s">
        <v>73</v>
      </c>
      <c r="C10" s="40">
        <v>194.07</v>
      </c>
      <c r="D10" s="3"/>
    </row>
    <row r="11" spans="1:4">
      <c r="A11" s="40">
        <v>2</v>
      </c>
      <c r="B11" s="13" t="s">
        <v>74</v>
      </c>
      <c r="C11" s="40">
        <v>171.57</v>
      </c>
      <c r="D11" s="3"/>
    </row>
    <row r="12" spans="1:4">
      <c r="A12" s="40">
        <v>3</v>
      </c>
      <c r="B12" s="13" t="s">
        <v>74</v>
      </c>
      <c r="C12" s="40">
        <v>97.03</v>
      </c>
      <c r="D12" s="13"/>
    </row>
    <row r="13" spans="1:4">
      <c r="A13" s="40">
        <v>4</v>
      </c>
      <c r="B13" s="13" t="s">
        <v>75</v>
      </c>
      <c r="C13" s="40">
        <v>54.09</v>
      </c>
      <c r="D13" s="3"/>
    </row>
    <row r="14" spans="1:4">
      <c r="A14" s="40"/>
      <c r="B14" s="13" t="s">
        <v>67</v>
      </c>
      <c r="C14" s="40">
        <f>SUM(C10:C13)</f>
        <v>516.76</v>
      </c>
      <c r="D14" s="3">
        <f>D8+C14</f>
        <v>1056.82</v>
      </c>
    </row>
    <row r="15" spans="1:4">
      <c r="A15" s="40"/>
      <c r="B15" s="3" t="s">
        <v>3</v>
      </c>
      <c r="C15" s="40"/>
      <c r="D15" s="13"/>
    </row>
    <row r="16" spans="1:4" ht="30">
      <c r="A16" s="40">
        <v>1</v>
      </c>
      <c r="B16" s="13" t="s">
        <v>76</v>
      </c>
      <c r="C16" s="40">
        <v>77.63</v>
      </c>
      <c r="D16" s="3"/>
    </row>
    <row r="17" spans="1:4">
      <c r="A17" s="40">
        <v>2</v>
      </c>
      <c r="B17" s="13" t="s">
        <v>77</v>
      </c>
      <c r="C17" s="40">
        <v>66.94</v>
      </c>
      <c r="D17" s="40"/>
    </row>
    <row r="18" spans="1:4">
      <c r="A18" s="40">
        <v>3</v>
      </c>
      <c r="B18" s="13" t="s">
        <v>78</v>
      </c>
      <c r="C18" s="40">
        <v>66.94</v>
      </c>
      <c r="D18" s="13"/>
    </row>
    <row r="19" spans="1:4">
      <c r="A19" s="40"/>
      <c r="B19" s="13" t="s">
        <v>67</v>
      </c>
      <c r="C19" s="40">
        <f>SUM(C16:C18)</f>
        <v>211.51</v>
      </c>
      <c r="D19" s="3">
        <f>D14+C19</f>
        <v>1268.33</v>
      </c>
    </row>
    <row r="20" spans="1:4">
      <c r="A20" s="40"/>
      <c r="B20" s="3" t="s">
        <v>8</v>
      </c>
      <c r="C20" s="40"/>
      <c r="D20" s="3"/>
    </row>
    <row r="21" spans="1:4" ht="30">
      <c r="A21" s="40">
        <v>1</v>
      </c>
      <c r="B21" s="13" t="s">
        <v>83</v>
      </c>
      <c r="C21" s="13">
        <v>109.73</v>
      </c>
      <c r="D21" s="3"/>
    </row>
    <row r="22" spans="1:4">
      <c r="A22" s="40">
        <v>2</v>
      </c>
      <c r="B22" s="40" t="s">
        <v>84</v>
      </c>
      <c r="C22" s="40">
        <v>165.94</v>
      </c>
      <c r="D22" s="3"/>
    </row>
    <row r="23" spans="1:4" ht="30">
      <c r="A23" s="40">
        <v>3</v>
      </c>
      <c r="B23" s="13" t="s">
        <v>85</v>
      </c>
      <c r="C23" s="40">
        <v>986.64</v>
      </c>
      <c r="D23" s="3"/>
    </row>
    <row r="24" spans="1:4">
      <c r="A24" s="40">
        <v>4</v>
      </c>
      <c r="B24" s="13" t="s">
        <v>86</v>
      </c>
      <c r="C24" s="40">
        <v>66.94</v>
      </c>
      <c r="D24" s="3"/>
    </row>
    <row r="25" spans="1:4">
      <c r="A25" s="40"/>
      <c r="B25" s="13" t="s">
        <v>67</v>
      </c>
      <c r="C25" s="13">
        <f>SUM(C21:C24)</f>
        <v>1329.25</v>
      </c>
      <c r="D25" s="3">
        <f>D19+C25</f>
        <v>2597.58</v>
      </c>
    </row>
    <row r="26" spans="1:4">
      <c r="A26" s="40"/>
      <c r="B26" s="3" t="s">
        <v>9</v>
      </c>
      <c r="C26" s="40"/>
      <c r="D26" s="3"/>
    </row>
    <row r="27" spans="1:4">
      <c r="A27" s="40">
        <v>1</v>
      </c>
      <c r="B27" s="13" t="s">
        <v>90</v>
      </c>
      <c r="C27" s="40">
        <v>335.31</v>
      </c>
      <c r="D27" s="3"/>
    </row>
    <row r="28" spans="1:4" ht="30">
      <c r="A28" s="40">
        <v>2</v>
      </c>
      <c r="B28" s="13" t="s">
        <v>91</v>
      </c>
      <c r="C28" s="40">
        <v>144.56</v>
      </c>
      <c r="D28" s="3"/>
    </row>
    <row r="29" spans="1:4">
      <c r="A29" s="40">
        <v>3</v>
      </c>
      <c r="B29" s="13" t="s">
        <v>92</v>
      </c>
      <c r="C29" s="40">
        <v>335.31</v>
      </c>
      <c r="D29" s="3"/>
    </row>
    <row r="30" spans="1:4">
      <c r="A30" s="40">
        <v>4</v>
      </c>
      <c r="B30" s="13" t="s">
        <v>93</v>
      </c>
      <c r="C30" s="40">
        <v>140.63</v>
      </c>
      <c r="D30" s="3"/>
    </row>
    <row r="31" spans="1:4">
      <c r="A31" s="40">
        <v>5</v>
      </c>
      <c r="B31" s="13" t="s">
        <v>92</v>
      </c>
      <c r="C31" s="40">
        <v>324.58</v>
      </c>
      <c r="D31" s="3"/>
    </row>
    <row r="32" spans="1:4" ht="30">
      <c r="A32" s="40">
        <v>6</v>
      </c>
      <c r="B32" s="13" t="s">
        <v>91</v>
      </c>
      <c r="C32" s="40">
        <v>275.63</v>
      </c>
      <c r="D32" s="3"/>
    </row>
    <row r="33" spans="1:4" ht="30">
      <c r="A33" s="40">
        <v>7</v>
      </c>
      <c r="B33" s="13" t="s">
        <v>94</v>
      </c>
      <c r="C33" s="40">
        <v>333.53</v>
      </c>
      <c r="D33" s="3"/>
    </row>
    <row r="34" spans="1:4">
      <c r="A34" s="40">
        <v>8</v>
      </c>
      <c r="B34" s="13" t="s">
        <v>93</v>
      </c>
      <c r="C34" s="40">
        <v>151.36000000000001</v>
      </c>
      <c r="D34" s="3"/>
    </row>
    <row r="35" spans="1:4">
      <c r="A35" s="40"/>
      <c r="B35" s="3" t="s">
        <v>82</v>
      </c>
      <c r="C35" s="40">
        <f>SUM(C27:C34)</f>
        <v>2040.9099999999999</v>
      </c>
      <c r="D35" s="3">
        <f>D25+C35</f>
        <v>4638.49</v>
      </c>
    </row>
    <row r="36" spans="1:4">
      <c r="A36" s="40"/>
      <c r="B36" s="3" t="s">
        <v>11</v>
      </c>
      <c r="C36" s="40"/>
      <c r="D36" s="3"/>
    </row>
    <row r="37" spans="1:4" ht="30">
      <c r="A37" s="43">
        <v>1</v>
      </c>
      <c r="B37" s="24" t="s">
        <v>103</v>
      </c>
      <c r="C37" s="43">
        <v>91.89</v>
      </c>
      <c r="D37" s="14"/>
    </row>
    <row r="38" spans="1:4">
      <c r="A38" s="15">
        <v>2</v>
      </c>
      <c r="B38" s="26" t="s">
        <v>104</v>
      </c>
      <c r="C38" s="15">
        <v>1019.31</v>
      </c>
      <c r="D38" s="14"/>
    </row>
    <row r="39" spans="1:4">
      <c r="A39" s="15"/>
      <c r="B39" s="33" t="s">
        <v>67</v>
      </c>
      <c r="C39" s="15">
        <f>SUM(C37:C38)</f>
        <v>1111.2</v>
      </c>
      <c r="D39" s="14">
        <f>D35+C39</f>
        <v>5749.69</v>
      </c>
    </row>
    <row r="40" spans="1:4">
      <c r="A40" s="15"/>
      <c r="B40" s="3" t="s">
        <v>12</v>
      </c>
      <c r="C40" s="15"/>
      <c r="D40" s="15"/>
    </row>
    <row r="41" spans="1:4">
      <c r="A41" s="15">
        <v>1</v>
      </c>
      <c r="B41" s="13" t="s">
        <v>109</v>
      </c>
      <c r="C41" s="15">
        <v>90.99</v>
      </c>
      <c r="D41" s="15"/>
    </row>
    <row r="42" spans="1:4" ht="30">
      <c r="A42" s="15">
        <v>2</v>
      </c>
      <c r="B42" s="13" t="s">
        <v>110</v>
      </c>
      <c r="C42" s="15">
        <v>699.72</v>
      </c>
      <c r="D42" s="14"/>
    </row>
    <row r="43" spans="1:4">
      <c r="A43" s="15"/>
      <c r="B43" s="3" t="s">
        <v>67</v>
      </c>
      <c r="C43" s="15">
        <f>SUM(C41:C42)</f>
        <v>790.71</v>
      </c>
      <c r="D43" s="14">
        <f>D39+C43</f>
        <v>6540.4</v>
      </c>
    </row>
    <row r="44" spans="1:4">
      <c r="A44" s="15"/>
      <c r="B44" s="3" t="s">
        <v>13</v>
      </c>
      <c r="C44" s="15"/>
      <c r="D44" s="15"/>
    </row>
    <row r="45" spans="1:4">
      <c r="A45" s="15">
        <v>1</v>
      </c>
      <c r="B45" s="13" t="s">
        <v>114</v>
      </c>
      <c r="C45" s="15">
        <v>153.43</v>
      </c>
      <c r="D45" s="14">
        <f>D43+C45</f>
        <v>6693.83</v>
      </c>
    </row>
    <row r="46" spans="1:4">
      <c r="A46" s="15"/>
      <c r="B46" s="3" t="s">
        <v>14</v>
      </c>
      <c r="C46" s="15"/>
      <c r="D46" s="15"/>
    </row>
    <row r="47" spans="1:4">
      <c r="A47" s="15">
        <v>1</v>
      </c>
      <c r="B47" s="24" t="s">
        <v>116</v>
      </c>
      <c r="C47" s="15">
        <v>972.81</v>
      </c>
      <c r="D47" s="14"/>
    </row>
    <row r="48" spans="1:4">
      <c r="A48" s="43">
        <v>2</v>
      </c>
      <c r="B48" s="26" t="s">
        <v>117</v>
      </c>
      <c r="C48" s="43">
        <v>3918.61</v>
      </c>
      <c r="D48" s="14"/>
    </row>
    <row r="49" spans="1:4">
      <c r="A49" s="43">
        <v>3</v>
      </c>
      <c r="B49" s="24" t="s">
        <v>116</v>
      </c>
      <c r="C49" s="43">
        <v>386.18</v>
      </c>
      <c r="D49" s="14"/>
    </row>
    <row r="50" spans="1:4">
      <c r="A50" s="43"/>
      <c r="B50" s="24" t="s">
        <v>67</v>
      </c>
      <c r="C50" s="43">
        <f>SUM(C47:C49)</f>
        <v>5277.6</v>
      </c>
      <c r="D50" s="14">
        <f>D45+C50</f>
        <v>11971.43</v>
      </c>
    </row>
    <row r="51" spans="1:4">
      <c r="A51" s="43"/>
      <c r="B51" s="33" t="s">
        <v>15</v>
      </c>
      <c r="C51" s="43"/>
      <c r="D51" s="14"/>
    </row>
    <row r="52" spans="1:4">
      <c r="A52" s="15">
        <v>1</v>
      </c>
      <c r="B52" s="24" t="s">
        <v>121</v>
      </c>
      <c r="C52" s="15">
        <v>514.72</v>
      </c>
      <c r="D52" s="14">
        <f>D50+C52</f>
        <v>12486.15</v>
      </c>
    </row>
    <row r="53" spans="1:4">
      <c r="A53" s="15"/>
      <c r="B53" s="24"/>
      <c r="C53" s="15"/>
      <c r="D53" s="14"/>
    </row>
    <row r="54" spans="1:4">
      <c r="A54" s="15"/>
      <c r="B54" s="24"/>
      <c r="C54" s="15"/>
      <c r="D54" s="15"/>
    </row>
    <row r="55" spans="1:4">
      <c r="A55" s="15"/>
      <c r="B55" s="26"/>
      <c r="C55" s="15"/>
      <c r="D55" s="15"/>
    </row>
    <row r="56" spans="1:4">
      <c r="A56" s="15"/>
      <c r="B56" s="33"/>
      <c r="C56" s="14"/>
      <c r="D56" s="14"/>
    </row>
    <row r="57" spans="1:4">
      <c r="A57" s="15"/>
      <c r="B57" s="33"/>
      <c r="C57" s="15"/>
      <c r="D57" s="15"/>
    </row>
    <row r="58" spans="1:4">
      <c r="A58" s="15"/>
      <c r="B58" s="26"/>
      <c r="C58" s="15"/>
      <c r="D58" s="15"/>
    </row>
    <row r="59" spans="1:4">
      <c r="A59" s="15"/>
      <c r="B59" s="33"/>
      <c r="C59" s="14"/>
      <c r="D59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C11" sqref="C11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72" t="s">
        <v>62</v>
      </c>
      <c r="C1" s="72"/>
      <c r="D1" s="72"/>
      <c r="E1" s="7"/>
      <c r="F1" s="7"/>
      <c r="G1" s="7"/>
      <c r="H1" s="7"/>
    </row>
    <row r="2" spans="1:8" ht="15.95" customHeight="1">
      <c r="A2" s="6"/>
      <c r="B2" s="74" t="s">
        <v>60</v>
      </c>
      <c r="C2" s="74"/>
      <c r="D2" s="74"/>
      <c r="E2" s="1"/>
      <c r="F2" s="1"/>
      <c r="G2" s="1"/>
      <c r="H2" s="1"/>
    </row>
    <row r="3" spans="1:8" ht="15.95" customHeight="1">
      <c r="A3" s="6"/>
      <c r="B3" s="72" t="s">
        <v>35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10"/>
      <c r="B5" s="3" t="s">
        <v>5</v>
      </c>
      <c r="C5" s="10"/>
      <c r="D5" s="10"/>
      <c r="E5" s="1"/>
      <c r="F5" s="1"/>
      <c r="G5" s="1"/>
      <c r="H5" s="1"/>
    </row>
    <row r="6" spans="1:8">
      <c r="A6" s="40">
        <v>1</v>
      </c>
      <c r="B6" s="13" t="s">
        <v>70</v>
      </c>
      <c r="C6" s="49">
        <v>140000</v>
      </c>
      <c r="D6" s="3">
        <v>140000</v>
      </c>
    </row>
    <row r="7" spans="1:8">
      <c r="A7" s="43"/>
      <c r="B7" s="14" t="s">
        <v>10</v>
      </c>
      <c r="C7" s="50"/>
      <c r="D7" s="14"/>
    </row>
    <row r="8" spans="1:8">
      <c r="A8" s="15">
        <v>1</v>
      </c>
      <c r="B8" s="13" t="s">
        <v>95</v>
      </c>
      <c r="C8" s="70">
        <v>115685</v>
      </c>
      <c r="D8" s="62">
        <f>D6+C8</f>
        <v>255685</v>
      </c>
      <c r="E8">
        <v>115685</v>
      </c>
      <c r="G8">
        <v>115825</v>
      </c>
    </row>
    <row r="9" spans="1:8">
      <c r="A9" s="41"/>
      <c r="B9" s="42" t="s">
        <v>13</v>
      </c>
      <c r="C9" s="14"/>
      <c r="D9" s="14"/>
    </row>
    <row r="10" spans="1:8" ht="30">
      <c r="A10" s="64">
        <v>1</v>
      </c>
      <c r="B10" s="71" t="s">
        <v>111</v>
      </c>
      <c r="C10" s="65">
        <v>11205.61</v>
      </c>
      <c r="D10" s="66">
        <f>D8+C10</f>
        <v>266890.61</v>
      </c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4"/>
    </row>
    <row r="14" spans="1:8">
      <c r="A14" s="15"/>
      <c r="B14" s="14"/>
      <c r="C14" s="14"/>
      <c r="D14" s="14"/>
    </row>
    <row r="15" spans="1:8">
      <c r="A15" s="15"/>
      <c r="B15" s="43"/>
      <c r="C15" s="15"/>
      <c r="D15" s="14"/>
    </row>
    <row r="16" spans="1:8">
      <c r="A16" s="43"/>
      <c r="B16" s="51"/>
      <c r="C16" s="43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43"/>
      <c r="D18" s="14"/>
    </row>
    <row r="19" spans="1:4">
      <c r="A19" s="15"/>
      <c r="B19" s="15"/>
      <c r="C19" s="43"/>
      <c r="D19" s="15"/>
    </row>
    <row r="20" spans="1:4">
      <c r="A20" s="15"/>
      <c r="B20" s="24"/>
      <c r="C20" s="15"/>
      <c r="D20" s="14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72" t="s">
        <v>62</v>
      </c>
      <c r="C1" s="72"/>
      <c r="D1" s="72"/>
    </row>
    <row r="2" spans="1:4" ht="15.75">
      <c r="A2" s="6"/>
      <c r="B2" s="74" t="s">
        <v>60</v>
      </c>
      <c r="C2" s="74"/>
      <c r="D2" s="74"/>
    </row>
    <row r="3" spans="1:4" ht="15.75">
      <c r="A3" s="6"/>
      <c r="B3" s="72" t="s">
        <v>37</v>
      </c>
      <c r="C3" s="72"/>
      <c r="D3" s="72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10"/>
      <c r="B6" s="40"/>
      <c r="C6" s="45"/>
      <c r="D6" s="10"/>
    </row>
    <row r="7" spans="1:4">
      <c r="A7" s="10"/>
      <c r="B7" s="13"/>
      <c r="C7" s="45"/>
      <c r="D7" s="10"/>
    </row>
    <row r="8" spans="1:4">
      <c r="A8" s="10"/>
      <c r="B8" s="13"/>
      <c r="C8" s="45"/>
      <c r="D8" s="10"/>
    </row>
    <row r="9" spans="1:4">
      <c r="A9" s="3"/>
      <c r="B9" s="3"/>
      <c r="C9" s="21"/>
      <c r="D9" s="3"/>
    </row>
    <row r="10" spans="1:4">
      <c r="A10" s="3"/>
      <c r="B10" s="3"/>
      <c r="C10" s="21"/>
      <c r="D10" s="3"/>
    </row>
    <row r="11" spans="1:4">
      <c r="A11" s="3"/>
      <c r="B11" s="13"/>
      <c r="C11" s="21"/>
      <c r="D11" s="3"/>
    </row>
    <row r="12" spans="1:4">
      <c r="A12" s="14"/>
      <c r="B12" s="14"/>
      <c r="C12" s="22"/>
      <c r="D12" s="14"/>
    </row>
    <row r="13" spans="1:4">
      <c r="A13" s="15"/>
      <c r="B13" s="40"/>
      <c r="C13" s="18"/>
      <c r="D13" s="19"/>
    </row>
    <row r="14" spans="1:4">
      <c r="A14" s="41"/>
      <c r="B14" s="42"/>
      <c r="C14" s="14"/>
      <c r="D14" s="14"/>
    </row>
    <row r="15" spans="1:4">
      <c r="A15" s="16"/>
      <c r="B15" s="23"/>
      <c r="C15" s="17"/>
      <c r="D15" s="20"/>
    </row>
    <row r="16" spans="1:4">
      <c r="A16" s="15"/>
      <c r="B16" s="13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5"/>
      <c r="C18" s="15"/>
      <c r="D18" s="15"/>
    </row>
    <row r="19" spans="1:4">
      <c r="A19" s="15"/>
      <c r="B19" s="14"/>
      <c r="C19" s="14"/>
      <c r="D19" s="14"/>
    </row>
    <row r="20" spans="1:4">
      <c r="A20" s="15"/>
      <c r="B20" s="14"/>
      <c r="C20" s="15"/>
      <c r="D20" s="15"/>
    </row>
    <row r="21" spans="1:4">
      <c r="A21" s="15"/>
      <c r="B21" s="44"/>
      <c r="C21" s="15"/>
      <c r="D21" s="15"/>
    </row>
    <row r="22" spans="1:4">
      <c r="A22" s="15"/>
      <c r="B22" s="15"/>
      <c r="C22" s="15"/>
      <c r="D22" s="15"/>
    </row>
    <row r="23" spans="1:4">
      <c r="A23" s="15"/>
      <c r="B23" s="14"/>
      <c r="C23" s="14"/>
      <c r="D23" s="14"/>
    </row>
    <row r="24" spans="1:4">
      <c r="A24" s="15"/>
      <c r="B24" s="14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13"/>
      <c r="C26" s="15"/>
      <c r="D26" s="15"/>
    </row>
    <row r="27" spans="1:4">
      <c r="A27" s="15"/>
      <c r="B27" s="14"/>
      <c r="C27" s="14"/>
      <c r="D27" s="14"/>
    </row>
    <row r="28" spans="1:4">
      <c r="A28" s="15"/>
      <c r="B28" s="25"/>
      <c r="C28" s="15"/>
      <c r="D28" s="15"/>
    </row>
    <row r="29" spans="1:4">
      <c r="A29" s="15"/>
      <c r="B29" s="24"/>
      <c r="C29" s="15"/>
      <c r="D29" s="15"/>
    </row>
    <row r="30" spans="1:4">
      <c r="A30" s="15"/>
      <c r="B30" s="40"/>
      <c r="C30" s="43"/>
      <c r="D30" s="14"/>
    </row>
    <row r="31" spans="1:4">
      <c r="A31" s="15"/>
      <c r="B31" s="25"/>
      <c r="C31" s="14"/>
      <c r="D31" s="14"/>
    </row>
    <row r="32" spans="1:4">
      <c r="A32" s="15"/>
      <c r="B32" s="27"/>
      <c r="C32" s="15"/>
      <c r="D32" s="15"/>
    </row>
    <row r="33" spans="1:4">
      <c r="A33" s="15"/>
      <c r="B33" s="25"/>
      <c r="C33" s="14"/>
      <c r="D33" s="14"/>
    </row>
    <row r="34" spans="1:4">
      <c r="A34" s="15"/>
      <c r="B34" s="25"/>
      <c r="C34" s="15"/>
      <c r="D34" s="15"/>
    </row>
    <row r="35" spans="1:4">
      <c r="A35" s="15"/>
      <c r="B35" s="34"/>
      <c r="C35" s="15"/>
      <c r="D35" s="15"/>
    </row>
    <row r="36" spans="1:4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1" sqref="B1:D1"/>
    </sheetView>
  </sheetViews>
  <sheetFormatPr defaultRowHeight="1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>
      <c r="A1" s="1"/>
      <c r="B1" s="72" t="s">
        <v>63</v>
      </c>
      <c r="C1" s="72"/>
      <c r="D1" s="72"/>
      <c r="E1" s="7"/>
      <c r="F1" s="7"/>
      <c r="G1" s="7"/>
      <c r="H1" s="7"/>
    </row>
    <row r="2" spans="1:8" ht="15.95" customHeight="1">
      <c r="A2" s="6"/>
      <c r="B2" s="74" t="s">
        <v>60</v>
      </c>
      <c r="C2" s="74"/>
      <c r="D2" s="74"/>
      <c r="E2" s="1"/>
      <c r="F2" s="1"/>
      <c r="G2" s="1"/>
      <c r="H2" s="1"/>
    </row>
    <row r="3" spans="1:8" ht="15.95" customHeight="1">
      <c r="A3" s="6"/>
      <c r="B3" s="72" t="s">
        <v>36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>
      <c r="A5" s="8"/>
      <c r="B5" s="48"/>
      <c r="C5" s="10"/>
      <c r="D5" s="8"/>
      <c r="E5" s="1"/>
      <c r="F5" s="1"/>
      <c r="G5" s="1"/>
      <c r="H5" s="1"/>
    </row>
    <row r="6" spans="1:8" s="1" customFormat="1">
      <c r="A6" s="13"/>
      <c r="B6" s="13"/>
      <c r="C6" s="13"/>
      <c r="D6" s="13"/>
    </row>
    <row r="7" spans="1:8" s="1" customFormat="1">
      <c r="A7" s="13"/>
      <c r="B7" s="13"/>
      <c r="C7" s="13"/>
      <c r="D7" s="54"/>
    </row>
    <row r="8" spans="1:8" s="5" customFormat="1">
      <c r="A8" s="14"/>
      <c r="B8" s="14"/>
      <c r="C8" s="14"/>
      <c r="D8" s="55"/>
    </row>
    <row r="9" spans="1:8">
      <c r="A9" s="15"/>
      <c r="B9" s="3"/>
      <c r="C9" s="15"/>
      <c r="D9" s="56"/>
    </row>
    <row r="10" spans="1:8">
      <c r="A10" s="15"/>
      <c r="B10" s="13"/>
      <c r="C10" s="15"/>
      <c r="D10" s="55"/>
    </row>
    <row r="11" spans="1:8" s="5" customFormat="1">
      <c r="A11" s="43"/>
      <c r="B11" s="40"/>
      <c r="C11" s="43"/>
      <c r="D11" s="55"/>
    </row>
    <row r="12" spans="1:8">
      <c r="A12" s="43"/>
      <c r="B12" s="13"/>
      <c r="C12" s="43"/>
      <c r="D12" s="55"/>
    </row>
    <row r="13" spans="1:8">
      <c r="A13" s="14"/>
      <c r="B13" s="3"/>
      <c r="C13" s="14"/>
      <c r="D13" s="55"/>
    </row>
    <row r="14" spans="1:8">
      <c r="A14" s="14"/>
      <c r="B14" s="3"/>
      <c r="C14" s="14"/>
      <c r="D14" s="14"/>
    </row>
    <row r="15" spans="1:8">
      <c r="A15" s="15"/>
      <c r="B15" s="13"/>
      <c r="C15" s="15"/>
      <c r="D15" s="15"/>
    </row>
    <row r="16" spans="1:8">
      <c r="A16" s="15"/>
      <c r="B16" s="3"/>
      <c r="C16" s="14"/>
      <c r="D16" s="14"/>
    </row>
    <row r="17" spans="1:4">
      <c r="A17" s="15"/>
      <c r="B17" s="3"/>
      <c r="C17" s="15"/>
      <c r="D17" s="15"/>
    </row>
    <row r="18" spans="1:4">
      <c r="A18" s="15"/>
      <c r="B18" s="40"/>
      <c r="C18" s="15"/>
      <c r="D18" s="15"/>
    </row>
    <row r="19" spans="1:4">
      <c r="A19" s="15"/>
      <c r="B19" s="3"/>
      <c r="C19" s="14"/>
      <c r="D19" s="14"/>
    </row>
    <row r="20" spans="1:4">
      <c r="A20" s="15"/>
      <c r="B20" s="3"/>
      <c r="C20" s="14"/>
      <c r="D20" s="14"/>
    </row>
    <row r="21" spans="1:4">
      <c r="A21" s="15"/>
      <c r="B21" s="40"/>
      <c r="C21" s="15"/>
      <c r="D21" s="15"/>
    </row>
    <row r="22" spans="1:4">
      <c r="A22" s="15"/>
      <c r="B22" s="13"/>
      <c r="C22" s="15"/>
      <c r="D22" s="15"/>
    </row>
    <row r="23" spans="1:4">
      <c r="A23" s="15"/>
      <c r="B23" s="3"/>
      <c r="C23" s="14"/>
      <c r="D23" s="14"/>
    </row>
    <row r="24" spans="1:4">
      <c r="A24" s="15"/>
      <c r="B24" s="33"/>
      <c r="C24" s="15"/>
      <c r="D24" s="15"/>
    </row>
    <row r="25" spans="1:4">
      <c r="A25" s="15"/>
      <c r="B25" s="24"/>
      <c r="C25" s="15"/>
      <c r="D25" s="15"/>
    </row>
    <row r="26" spans="1:4">
      <c r="A26" s="15"/>
      <c r="B26" s="33"/>
      <c r="C26" s="14"/>
      <c r="D26" s="14"/>
    </row>
    <row r="27" spans="1:4">
      <c r="A27" s="15"/>
      <c r="B27" s="33"/>
      <c r="C27" s="15"/>
      <c r="D27" s="15"/>
    </row>
    <row r="28" spans="1:4">
      <c r="A28" s="15"/>
      <c r="B28" s="24"/>
      <c r="C28" s="15"/>
      <c r="D28" s="15"/>
    </row>
    <row r="29" spans="1:4">
      <c r="A29" s="15"/>
      <c r="B29" s="33"/>
      <c r="C29" s="14"/>
      <c r="D29" s="14"/>
    </row>
    <row r="30" spans="1:4">
      <c r="A30" s="15"/>
      <c r="B30" s="33"/>
      <c r="C30" s="15"/>
      <c r="D30" s="15"/>
    </row>
    <row r="31" spans="1:4">
      <c r="A31" s="15"/>
      <c r="B31" s="26"/>
      <c r="C31" s="43"/>
      <c r="D31" s="14"/>
    </row>
    <row r="32" spans="1:4">
      <c r="A32" s="15"/>
      <c r="B32" s="33"/>
      <c r="C32" s="14"/>
      <c r="D32" s="14"/>
    </row>
    <row r="33" spans="1:4">
      <c r="A33" s="15"/>
      <c r="B33" s="26"/>
      <c r="C33" s="15"/>
      <c r="D33" s="15"/>
    </row>
    <row r="34" spans="1:4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view="pageBreakPreview" zoomScale="60" zoomScaleNormal="65" workbookViewId="0">
      <selection activeCell="A27" sqref="A27:C27"/>
    </sheetView>
  </sheetViews>
  <sheetFormatPr defaultRowHeight="1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>
      <c r="A1" s="75" t="s">
        <v>64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15.75">
      <c r="A2" s="2" t="s">
        <v>60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B5+B6+B7+B8</f>
        <v>41467.919999999998</v>
      </c>
      <c r="C4" s="47">
        <f t="shared" ref="C4:M4" si="0">C5+C6+C7+C8</f>
        <v>39905.919999999998</v>
      </c>
      <c r="D4" s="30">
        <f t="shared" si="0"/>
        <v>40452.04</v>
      </c>
      <c r="E4" s="30">
        <f t="shared" si="0"/>
        <v>40289.26</v>
      </c>
      <c r="F4" s="30">
        <f t="shared" si="0"/>
        <v>40728.080000000002</v>
      </c>
      <c r="G4" s="30">
        <f t="shared" si="0"/>
        <v>40291.730000000003</v>
      </c>
      <c r="H4" s="30">
        <f t="shared" si="0"/>
        <v>39905.919999999998</v>
      </c>
      <c r="I4" s="30">
        <f t="shared" si="0"/>
        <v>40215.4</v>
      </c>
      <c r="J4" s="30">
        <f>J5+J6+J7+J8</f>
        <v>39905.919999999998</v>
      </c>
      <c r="K4" s="30">
        <f>K5+K6+K7+K8</f>
        <v>39905.919999999998</v>
      </c>
      <c r="L4" s="30">
        <f t="shared" si="0"/>
        <v>44034.18</v>
      </c>
      <c r="M4" s="30">
        <f t="shared" si="0"/>
        <v>46328.17</v>
      </c>
      <c r="N4" s="30">
        <f t="shared" ref="N4:N25" si="1">SUM(B4:M4)</f>
        <v>493430.46</v>
      </c>
    </row>
    <row r="5" spans="1:14" ht="39" customHeight="1">
      <c r="A5" s="36" t="s">
        <v>17</v>
      </c>
      <c r="B5" s="31">
        <v>30295.68</v>
      </c>
      <c r="C5" s="31">
        <v>30295.68</v>
      </c>
      <c r="D5" s="31">
        <v>30295.68</v>
      </c>
      <c r="E5" s="31">
        <v>30295.68</v>
      </c>
      <c r="F5" s="31">
        <v>30295.68</v>
      </c>
      <c r="G5" s="31">
        <v>30295.68</v>
      </c>
      <c r="H5" s="31">
        <v>30295.68</v>
      </c>
      <c r="I5" s="31">
        <v>30295.68</v>
      </c>
      <c r="J5" s="31">
        <v>30295.68</v>
      </c>
      <c r="K5" s="31">
        <v>30295.68</v>
      </c>
      <c r="L5" s="31">
        <v>30295.68</v>
      </c>
      <c r="M5" s="31">
        <v>30295.68</v>
      </c>
      <c r="N5" s="31">
        <f t="shared" si="1"/>
        <v>363548.15999999997</v>
      </c>
    </row>
    <row r="6" spans="1:14" ht="60" customHeight="1">
      <c r="A6" s="36" t="s">
        <v>39</v>
      </c>
      <c r="B6" s="31"/>
      <c r="C6" s="31"/>
      <c r="D6" s="31"/>
      <c r="E6" s="31">
        <v>383.34</v>
      </c>
      <c r="F6" s="31">
        <v>822.16</v>
      </c>
      <c r="G6" s="31">
        <v>385.81</v>
      </c>
      <c r="H6" s="31"/>
      <c r="I6" s="31">
        <v>309.48</v>
      </c>
      <c r="J6" s="31"/>
      <c r="K6" s="31"/>
      <c r="L6" s="31"/>
      <c r="M6" s="31"/>
      <c r="N6" s="31">
        <f t="shared" si="1"/>
        <v>1900.79</v>
      </c>
    </row>
    <row r="7" spans="1:14" ht="44.25" customHeight="1">
      <c r="A7" s="36" t="s">
        <v>40</v>
      </c>
      <c r="B7" s="31">
        <v>9610.24</v>
      </c>
      <c r="C7" s="31">
        <v>9610.24</v>
      </c>
      <c r="D7" s="31">
        <v>9610.24</v>
      </c>
      <c r="E7" s="31">
        <v>9610.24</v>
      </c>
      <c r="F7" s="31">
        <v>9610.24</v>
      </c>
      <c r="G7" s="31">
        <v>9610.24</v>
      </c>
      <c r="H7" s="31">
        <v>9610.24</v>
      </c>
      <c r="I7" s="31">
        <v>9610.24</v>
      </c>
      <c r="J7" s="31">
        <v>9610.24</v>
      </c>
      <c r="K7" s="31">
        <v>9610.24</v>
      </c>
      <c r="L7" s="31">
        <v>9610.24</v>
      </c>
      <c r="M7" s="31">
        <v>9610.24</v>
      </c>
      <c r="N7" s="31">
        <f>SUM(B7:M7)</f>
        <v>115322.88000000002</v>
      </c>
    </row>
    <row r="8" spans="1:14" ht="44.25" customHeight="1">
      <c r="A8" s="36" t="s">
        <v>32</v>
      </c>
      <c r="B8" s="31">
        <v>1562</v>
      </c>
      <c r="C8" s="31"/>
      <c r="D8" s="31">
        <v>546.12</v>
      </c>
      <c r="E8" s="31"/>
      <c r="F8" s="31"/>
      <c r="G8" s="31"/>
      <c r="H8" s="31"/>
      <c r="I8" s="31"/>
      <c r="J8" s="31"/>
      <c r="K8" s="31"/>
      <c r="L8" s="31">
        <v>4128.26</v>
      </c>
      <c r="M8" s="31">
        <v>6422.25</v>
      </c>
      <c r="N8" s="31">
        <f>SUM(B8:M8)</f>
        <v>12658.630000000001</v>
      </c>
    </row>
    <row r="9" spans="1:14" ht="36" customHeight="1">
      <c r="A9" s="37" t="s">
        <v>18</v>
      </c>
      <c r="B9" s="30">
        <f>B10+B11+B12+B13+B14</f>
        <v>43824.02</v>
      </c>
      <c r="C9" s="30">
        <f t="shared" ref="C9:M9" si="2">C10+C11+C12+C13+C14</f>
        <v>39618.980000000003</v>
      </c>
      <c r="D9" s="30">
        <f t="shared" si="2"/>
        <v>36398.770000000004</v>
      </c>
      <c r="E9" s="30">
        <f t="shared" si="2"/>
        <v>35389.9</v>
      </c>
      <c r="F9" s="30">
        <f t="shared" si="2"/>
        <v>39826.450000000004</v>
      </c>
      <c r="G9" s="30">
        <f t="shared" si="2"/>
        <v>42118.23</v>
      </c>
      <c r="H9" s="30">
        <f t="shared" si="2"/>
        <v>40725.030000000006</v>
      </c>
      <c r="I9" s="30">
        <f t="shared" si="2"/>
        <v>47393.33</v>
      </c>
      <c r="J9" s="30">
        <f t="shared" si="2"/>
        <v>46521.750000000007</v>
      </c>
      <c r="K9" s="30">
        <f t="shared" si="2"/>
        <v>41662.83</v>
      </c>
      <c r="L9" s="30">
        <f t="shared" si="2"/>
        <v>48127.490000000005</v>
      </c>
      <c r="M9" s="30">
        <f t="shared" si="2"/>
        <v>63712.3</v>
      </c>
      <c r="N9" s="30">
        <f t="shared" si="1"/>
        <v>525319.08000000007</v>
      </c>
    </row>
    <row r="10" spans="1:14" ht="40.5" customHeight="1">
      <c r="A10" s="36" t="s">
        <v>19</v>
      </c>
      <c r="B10" s="31">
        <v>829.88</v>
      </c>
      <c r="C10" s="31">
        <v>1213.8499999999999</v>
      </c>
      <c r="D10" s="31">
        <v>757.89</v>
      </c>
      <c r="E10" s="31">
        <v>757.89</v>
      </c>
      <c r="F10" s="31">
        <v>958.74</v>
      </c>
      <c r="G10" s="31">
        <v>757.89</v>
      </c>
      <c r="H10" s="31">
        <v>3566.59</v>
      </c>
      <c r="I10" s="31">
        <v>874.84</v>
      </c>
      <c r="J10" s="31">
        <v>757.89</v>
      </c>
      <c r="K10" s="31">
        <v>757.89</v>
      </c>
      <c r="L10" s="31">
        <v>1036.3499999999999</v>
      </c>
      <c r="M10" s="31">
        <v>989.01</v>
      </c>
      <c r="N10" s="30">
        <f t="shared" si="1"/>
        <v>13258.71</v>
      </c>
    </row>
    <row r="11" spans="1:14" ht="45.75" customHeight="1">
      <c r="A11" s="36" t="s">
        <v>20</v>
      </c>
      <c r="B11" s="32">
        <v>5886.61</v>
      </c>
      <c r="C11" s="31">
        <v>66.94</v>
      </c>
      <c r="D11" s="31"/>
      <c r="E11" s="31"/>
      <c r="F11" s="31">
        <v>521.20000000000005</v>
      </c>
      <c r="G11" s="31">
        <v>135</v>
      </c>
      <c r="H11" s="31">
        <v>800</v>
      </c>
      <c r="I11" s="31">
        <v>5009.01</v>
      </c>
      <c r="J11" s="31">
        <v>6094.13</v>
      </c>
      <c r="K11" s="31">
        <v>4824.68</v>
      </c>
      <c r="L11" s="31">
        <v>4730</v>
      </c>
      <c r="M11" s="31">
        <v>7673.5</v>
      </c>
      <c r="N11" s="30">
        <f t="shared" si="1"/>
        <v>35741.07</v>
      </c>
    </row>
    <row r="12" spans="1:14" ht="45.75" customHeight="1">
      <c r="A12" s="46" t="s">
        <v>30</v>
      </c>
      <c r="B12" s="32">
        <v>540.05999999999995</v>
      </c>
      <c r="C12" s="31">
        <v>516.76</v>
      </c>
      <c r="D12" s="31">
        <v>211.51</v>
      </c>
      <c r="E12" s="31"/>
      <c r="F12" s="31">
        <v>1329.25</v>
      </c>
      <c r="G12" s="31">
        <v>2040.91</v>
      </c>
      <c r="H12" s="31"/>
      <c r="I12" s="31">
        <v>1111.2</v>
      </c>
      <c r="J12" s="31">
        <v>790.71</v>
      </c>
      <c r="K12" s="31">
        <v>153.43</v>
      </c>
      <c r="L12" s="31">
        <v>5277.6</v>
      </c>
      <c r="M12" s="31">
        <v>514.72</v>
      </c>
      <c r="N12" s="30">
        <f t="shared" si="1"/>
        <v>12486.15</v>
      </c>
    </row>
    <row r="13" spans="1:14" ht="45.75" customHeight="1">
      <c r="A13" s="46" t="s">
        <v>38</v>
      </c>
      <c r="B13" s="32">
        <v>34632.01</v>
      </c>
      <c r="C13" s="31">
        <v>34632.01</v>
      </c>
      <c r="D13" s="31">
        <v>34632.01</v>
      </c>
      <c r="E13" s="31">
        <v>34632.01</v>
      </c>
      <c r="F13" s="31">
        <v>34632.01</v>
      </c>
      <c r="G13" s="31">
        <v>34632.01</v>
      </c>
      <c r="H13" s="31">
        <v>34632.01</v>
      </c>
      <c r="I13" s="31">
        <v>34632.01</v>
      </c>
      <c r="J13" s="31">
        <v>34632.01</v>
      </c>
      <c r="K13" s="31">
        <v>34632.01</v>
      </c>
      <c r="L13" s="31">
        <v>34632.01</v>
      </c>
      <c r="M13" s="31">
        <v>49632.01</v>
      </c>
      <c r="N13" s="30">
        <f t="shared" si="1"/>
        <v>430584.12000000005</v>
      </c>
    </row>
    <row r="14" spans="1:14" ht="21.75" customHeight="1">
      <c r="A14" s="36" t="s">
        <v>21</v>
      </c>
      <c r="B14" s="31">
        <v>1935.46</v>
      </c>
      <c r="C14" s="31">
        <v>3189.42</v>
      </c>
      <c r="D14" s="31">
        <v>797.36</v>
      </c>
      <c r="E14" s="31"/>
      <c r="F14" s="31">
        <v>2385.25</v>
      </c>
      <c r="G14" s="31">
        <v>4552.42</v>
      </c>
      <c r="H14" s="31">
        <v>1726.43</v>
      </c>
      <c r="I14" s="31">
        <v>5766.27</v>
      </c>
      <c r="J14" s="31">
        <v>4247.01</v>
      </c>
      <c r="K14" s="31">
        <v>1294.82</v>
      </c>
      <c r="L14" s="31">
        <v>2451.5300000000002</v>
      </c>
      <c r="M14" s="31">
        <v>4903.0600000000004</v>
      </c>
      <c r="N14" s="31">
        <f t="shared" si="1"/>
        <v>33249.03</v>
      </c>
    </row>
    <row r="15" spans="1:14" ht="23.25" customHeight="1">
      <c r="A15" s="37" t="s">
        <v>22</v>
      </c>
      <c r="B15" s="30">
        <f>B16+B17+B18</f>
        <v>0</v>
      </c>
      <c r="C15" s="30">
        <f t="shared" ref="C15:M15" si="3">C16+C17+C18</f>
        <v>140000</v>
      </c>
      <c r="D15" s="30">
        <f t="shared" si="3"/>
        <v>0</v>
      </c>
      <c r="E15" s="30">
        <v>1138.1099999999999</v>
      </c>
      <c r="F15" s="30">
        <f t="shared" si="3"/>
        <v>0</v>
      </c>
      <c r="G15" s="30">
        <f t="shared" si="3"/>
        <v>0</v>
      </c>
      <c r="H15" s="30">
        <f t="shared" si="3"/>
        <v>115685</v>
      </c>
      <c r="I15" s="30">
        <f t="shared" si="3"/>
        <v>0</v>
      </c>
      <c r="J15" s="30">
        <f t="shared" si="3"/>
        <v>0</v>
      </c>
      <c r="K15" s="30">
        <f t="shared" si="3"/>
        <v>11205.64</v>
      </c>
      <c r="L15" s="30">
        <f t="shared" si="3"/>
        <v>0</v>
      </c>
      <c r="M15" s="30">
        <f t="shared" si="3"/>
        <v>0</v>
      </c>
      <c r="N15" s="30">
        <f t="shared" si="1"/>
        <v>268028.75</v>
      </c>
    </row>
    <row r="16" spans="1:14" ht="42" customHeight="1">
      <c r="A16" s="36" t="s">
        <v>23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f t="shared" si="1"/>
        <v>0</v>
      </c>
    </row>
    <row r="17" spans="1:14" ht="40.5" customHeight="1">
      <c r="A17" s="36" t="s">
        <v>24</v>
      </c>
      <c r="B17" s="31"/>
      <c r="C17" s="31">
        <v>140000</v>
      </c>
      <c r="D17" s="31"/>
      <c r="E17" s="31"/>
      <c r="F17" s="31"/>
      <c r="G17" s="31"/>
      <c r="H17" s="31">
        <v>115685</v>
      </c>
      <c r="I17" s="31"/>
      <c r="J17" s="31"/>
      <c r="K17" s="31">
        <v>11205.64</v>
      </c>
      <c r="L17" s="31"/>
      <c r="M17" s="31"/>
      <c r="N17" s="31">
        <f t="shared" si="1"/>
        <v>266890.64</v>
      </c>
    </row>
    <row r="18" spans="1:14" ht="40.5" customHeight="1">
      <c r="A18" s="46" t="s">
        <v>31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>
        <f t="shared" si="1"/>
        <v>0</v>
      </c>
    </row>
    <row r="19" spans="1:14" ht="40.5" customHeight="1">
      <c r="A19" s="63" t="s">
        <v>51</v>
      </c>
      <c r="B19" s="31"/>
      <c r="C19" s="31"/>
      <c r="D19" s="31"/>
      <c r="E19" s="31"/>
      <c r="F19" s="31"/>
      <c r="G19" s="31">
        <v>546.41</v>
      </c>
      <c r="H19" s="31">
        <v>5012.28</v>
      </c>
      <c r="I19" s="31"/>
      <c r="J19" s="31">
        <v>10330.209999999999</v>
      </c>
      <c r="K19" s="31">
        <v>9002</v>
      </c>
      <c r="L19" s="31"/>
      <c r="M19" s="31"/>
      <c r="N19" s="30">
        <f t="shared" si="1"/>
        <v>24890.899999999998</v>
      </c>
    </row>
    <row r="20" spans="1:14" ht="40.5" customHeight="1">
      <c r="A20" s="37" t="s">
        <v>53</v>
      </c>
      <c r="B20" s="30">
        <f>B21+B22+B23</f>
        <v>28773.230000000003</v>
      </c>
      <c r="C20" s="30">
        <f t="shared" ref="C20:M20" si="4">C21+C22+C23</f>
        <v>11125.849999999999</v>
      </c>
      <c r="D20" s="30">
        <f t="shared" si="4"/>
        <v>16430.640000000003</v>
      </c>
      <c r="E20" s="30">
        <f t="shared" si="4"/>
        <v>361.70000000000005</v>
      </c>
      <c r="F20" s="30">
        <f t="shared" si="4"/>
        <v>-5567.29</v>
      </c>
      <c r="G20" s="30">
        <f t="shared" si="4"/>
        <v>-1197</v>
      </c>
      <c r="H20" s="30">
        <f t="shared" si="4"/>
        <v>8816.2000000000007</v>
      </c>
      <c r="I20" s="30">
        <f t="shared" si="4"/>
        <v>11245.76</v>
      </c>
      <c r="J20" s="30">
        <f t="shared" si="4"/>
        <v>-7767.64</v>
      </c>
      <c r="K20" s="30">
        <f t="shared" si="4"/>
        <v>9907.2199999999993</v>
      </c>
      <c r="L20" s="47">
        <f t="shared" si="4"/>
        <v>-10387.6</v>
      </c>
      <c r="M20" s="30">
        <f t="shared" si="4"/>
        <v>12270.519999999999</v>
      </c>
      <c r="N20" s="30">
        <f t="shared" ref="N20:N24" si="5">SUM(B20:M20)</f>
        <v>74011.59</v>
      </c>
    </row>
    <row r="21" spans="1:14" ht="40.5" customHeight="1">
      <c r="A21" s="36" t="s">
        <v>54</v>
      </c>
      <c r="B21" s="31">
        <v>7745.08</v>
      </c>
      <c r="C21" s="31">
        <v>3801.91</v>
      </c>
      <c r="D21" s="31">
        <v>-2617.35</v>
      </c>
      <c r="E21" s="31">
        <v>332.97</v>
      </c>
      <c r="F21" s="31">
        <v>-1251.1600000000001</v>
      </c>
      <c r="G21" s="31">
        <v>595.30999999999995</v>
      </c>
      <c r="H21" s="31">
        <v>1594.2</v>
      </c>
      <c r="I21" s="31">
        <v>7223.06</v>
      </c>
      <c r="J21" s="31">
        <v>-1440.34</v>
      </c>
      <c r="K21" s="31">
        <v>9513.92</v>
      </c>
      <c r="L21" s="68">
        <v>583.4</v>
      </c>
      <c r="M21" s="31">
        <v>-5156.58</v>
      </c>
      <c r="N21" s="31">
        <f t="shared" si="5"/>
        <v>20924.419999999998</v>
      </c>
    </row>
    <row r="22" spans="1:14" ht="40.5" customHeight="1">
      <c r="A22" s="36" t="s">
        <v>55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f t="shared" si="5"/>
        <v>0</v>
      </c>
    </row>
    <row r="23" spans="1:14" ht="40.5" customHeight="1">
      <c r="A23" s="46" t="s">
        <v>56</v>
      </c>
      <c r="B23" s="31">
        <v>21028.15</v>
      </c>
      <c r="C23" s="31">
        <v>7323.94</v>
      </c>
      <c r="D23" s="31">
        <v>19047.990000000002</v>
      </c>
      <c r="E23" s="31">
        <v>28.73</v>
      </c>
      <c r="F23" s="31">
        <v>-4316.13</v>
      </c>
      <c r="G23" s="31">
        <v>-1792.31</v>
      </c>
      <c r="H23" s="31">
        <v>7222</v>
      </c>
      <c r="I23" s="31">
        <v>4022.7</v>
      </c>
      <c r="J23" s="31">
        <v>-6327.3</v>
      </c>
      <c r="K23" s="31">
        <v>393.3</v>
      </c>
      <c r="L23" s="31">
        <v>-10971</v>
      </c>
      <c r="M23" s="31">
        <v>17427.099999999999</v>
      </c>
      <c r="N23" s="31">
        <f t="shared" si="5"/>
        <v>53087.170000000006</v>
      </c>
    </row>
    <row r="24" spans="1:14" ht="40.5" customHeight="1">
      <c r="A24" s="63" t="s">
        <v>57</v>
      </c>
      <c r="B24" s="31">
        <v>8091.98</v>
      </c>
      <c r="C24" s="31">
        <v>8091.98</v>
      </c>
      <c r="D24" s="31">
        <v>8091.98</v>
      </c>
      <c r="E24" s="31">
        <v>8091.98</v>
      </c>
      <c r="F24" s="31">
        <v>8091.98</v>
      </c>
      <c r="G24" s="31">
        <v>8091.98</v>
      </c>
      <c r="H24" s="31">
        <v>8478.33</v>
      </c>
      <c r="I24" s="31">
        <v>8478.33</v>
      </c>
      <c r="J24" s="31">
        <v>2194.58</v>
      </c>
      <c r="K24" s="31">
        <v>8478.33</v>
      </c>
      <c r="L24" s="31">
        <v>8478.33</v>
      </c>
      <c r="M24" s="31">
        <v>8478.33</v>
      </c>
      <c r="N24" s="31">
        <f t="shared" si="5"/>
        <v>93138.11</v>
      </c>
    </row>
    <row r="25" spans="1:14" ht="39.75" customHeight="1">
      <c r="A25" s="37" t="s">
        <v>58</v>
      </c>
      <c r="B25" s="30">
        <v>5859.9</v>
      </c>
      <c r="C25" s="30">
        <v>5859.9</v>
      </c>
      <c r="D25" s="30">
        <v>5859.9</v>
      </c>
      <c r="E25" s="30">
        <v>5859.9</v>
      </c>
      <c r="F25" s="30">
        <v>5859.9</v>
      </c>
      <c r="G25" s="30">
        <v>5859.9</v>
      </c>
      <c r="H25" s="30">
        <v>5859.9</v>
      </c>
      <c r="I25" s="30">
        <v>5859.9</v>
      </c>
      <c r="J25" s="30">
        <v>5859.9</v>
      </c>
      <c r="K25" s="30">
        <v>5859.9</v>
      </c>
      <c r="L25" s="30">
        <v>5859.9</v>
      </c>
      <c r="M25" s="30">
        <v>5859.9</v>
      </c>
      <c r="N25" s="30">
        <f t="shared" si="1"/>
        <v>70318.8</v>
      </c>
    </row>
    <row r="26" spans="1:14" ht="22.5" customHeight="1">
      <c r="A26" s="37" t="s">
        <v>25</v>
      </c>
      <c r="B26" s="30">
        <f t="shared" ref="B26:M26" si="6">B4+B9+B15+B25+B19+B20+B24</f>
        <v>128017.05</v>
      </c>
      <c r="C26" s="30">
        <f t="shared" si="6"/>
        <v>244602.63</v>
      </c>
      <c r="D26" s="30">
        <f t="shared" si="6"/>
        <v>107233.32999999999</v>
      </c>
      <c r="E26" s="30">
        <f t="shared" si="6"/>
        <v>91130.849999999991</v>
      </c>
      <c r="F26" s="47">
        <f t="shared" si="6"/>
        <v>88939.12</v>
      </c>
      <c r="G26" s="30">
        <f t="shared" si="6"/>
        <v>95711.25</v>
      </c>
      <c r="H26" s="47">
        <f t="shared" si="6"/>
        <v>224482.66</v>
      </c>
      <c r="I26" s="30">
        <f t="shared" si="6"/>
        <v>113192.72</v>
      </c>
      <c r="J26" s="30">
        <f t="shared" si="6"/>
        <v>97044.72</v>
      </c>
      <c r="K26" s="47">
        <f t="shared" si="6"/>
        <v>126021.84</v>
      </c>
      <c r="L26" s="30">
        <f t="shared" si="6"/>
        <v>96112.3</v>
      </c>
      <c r="M26" s="47">
        <f t="shared" si="6"/>
        <v>136649.22</v>
      </c>
      <c r="N26" s="30">
        <f>N4+N9+N15+N25+N19+N20+N24</f>
        <v>1549137.6900000002</v>
      </c>
    </row>
    <row r="27" spans="1:14" ht="15.75">
      <c r="A27" s="76" t="s">
        <v>122</v>
      </c>
      <c r="B27" s="76"/>
      <c r="C27" s="76"/>
      <c r="D27" s="38"/>
      <c r="E27" s="38"/>
      <c r="F27" s="38"/>
      <c r="G27" s="53"/>
      <c r="H27" s="38"/>
      <c r="I27" s="38"/>
      <c r="J27" s="38"/>
      <c r="K27" s="38"/>
      <c r="L27" s="77" t="s">
        <v>29</v>
      </c>
      <c r="M27" s="77"/>
      <c r="N27" s="77"/>
    </row>
    <row r="28" spans="1:14" ht="15.75">
      <c r="A28" s="39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</row>
    <row r="29" spans="1:14" ht="15.75">
      <c r="A29" s="76" t="s">
        <v>27</v>
      </c>
      <c r="B29" s="76"/>
      <c r="C29" s="76"/>
      <c r="D29" s="38"/>
      <c r="E29" s="38"/>
      <c r="F29" s="38"/>
      <c r="G29" s="38"/>
      <c r="H29" s="38"/>
      <c r="I29" s="38"/>
      <c r="J29" s="38"/>
      <c r="K29" s="38"/>
      <c r="L29" s="77" t="s">
        <v>33</v>
      </c>
      <c r="M29" s="77"/>
      <c r="N29" s="77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C2" sqref="C2"/>
    </sheetView>
  </sheetViews>
  <sheetFormatPr defaultRowHeight="1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>
      <c r="B1" s="5" t="s">
        <v>52</v>
      </c>
      <c r="C1" s="5"/>
      <c r="D1" s="5"/>
      <c r="E1" s="5"/>
      <c r="F1" s="5"/>
      <c r="G1" s="5"/>
    </row>
    <row r="2" spans="1:7">
      <c r="B2" s="5"/>
      <c r="C2" s="5" t="s">
        <v>59</v>
      </c>
      <c r="D2" s="5"/>
      <c r="E2" s="5"/>
      <c r="F2" s="5"/>
      <c r="G2" s="5"/>
    </row>
    <row r="3" spans="1:7">
      <c r="B3" s="5" t="s">
        <v>41</v>
      </c>
      <c r="C3" s="5"/>
      <c r="D3" s="5"/>
      <c r="E3" s="5"/>
      <c r="F3" s="5"/>
      <c r="G3" s="5"/>
    </row>
    <row r="4" spans="1:7">
      <c r="A4" s="57" t="s">
        <v>42</v>
      </c>
      <c r="B4" s="57" t="s">
        <v>42</v>
      </c>
      <c r="C4" s="57"/>
      <c r="D4" s="57" t="s">
        <v>43</v>
      </c>
      <c r="E4" s="57" t="s">
        <v>44</v>
      </c>
    </row>
    <row r="5" spans="1:7">
      <c r="A5" s="58" t="s">
        <v>45</v>
      </c>
      <c r="B5" s="58" t="s">
        <v>46</v>
      </c>
      <c r="C5" s="58" t="s">
        <v>47</v>
      </c>
      <c r="D5" s="58" t="s">
        <v>48</v>
      </c>
      <c r="E5" s="58" t="s">
        <v>49</v>
      </c>
    </row>
    <row r="6" spans="1:7">
      <c r="A6" s="41"/>
      <c r="B6" s="41"/>
      <c r="C6" s="59"/>
      <c r="D6" s="60"/>
      <c r="E6" s="41"/>
    </row>
    <row r="7" spans="1:7">
      <c r="A7" s="41"/>
      <c r="B7" s="41"/>
      <c r="C7" s="59"/>
      <c r="D7" s="60"/>
      <c r="E7" s="61"/>
    </row>
    <row r="8" spans="1:7">
      <c r="A8" s="41"/>
      <c r="B8" s="41"/>
      <c r="C8" s="59"/>
      <c r="D8" s="60"/>
      <c r="E8" s="41"/>
    </row>
    <row r="9" spans="1:7">
      <c r="A9" s="41"/>
      <c r="B9" s="41"/>
      <c r="C9" s="59"/>
      <c r="D9" s="60"/>
      <c r="E9" s="41"/>
    </row>
    <row r="10" spans="1:7">
      <c r="A10" s="41"/>
      <c r="B10" s="41"/>
      <c r="C10" s="59"/>
      <c r="D10" s="60"/>
      <c r="E10" s="41"/>
    </row>
    <row r="11" spans="1:7">
      <c r="A11" s="41"/>
      <c r="B11" s="41"/>
      <c r="C11" s="59"/>
      <c r="D11" s="60"/>
      <c r="E11" s="41"/>
    </row>
    <row r="12" spans="1:7">
      <c r="A12" s="41"/>
      <c r="B12" s="41"/>
      <c r="C12" s="59"/>
      <c r="D12" s="60"/>
      <c r="E12" s="41"/>
    </row>
    <row r="13" spans="1:7">
      <c r="A13" s="41"/>
      <c r="B13" s="41"/>
      <c r="C13" s="59"/>
      <c r="D13" s="60"/>
      <c r="E13" s="41"/>
    </row>
    <row r="14" spans="1:7">
      <c r="A14" s="41"/>
      <c r="B14" s="41"/>
      <c r="C14" s="59"/>
      <c r="D14" s="60"/>
      <c r="E14" s="41"/>
    </row>
    <row r="15" spans="1:7">
      <c r="A15" s="41"/>
      <c r="B15" s="41"/>
      <c r="C15" s="59"/>
      <c r="D15" s="60"/>
      <c r="E15" s="41"/>
    </row>
    <row r="16" spans="1:7">
      <c r="A16" s="41"/>
      <c r="B16" s="41"/>
      <c r="C16" s="59"/>
      <c r="D16" s="60"/>
      <c r="E16" s="41"/>
    </row>
    <row r="17" spans="1:5">
      <c r="A17" s="41"/>
      <c r="B17" s="41"/>
      <c r="C17" s="59"/>
      <c r="D17" s="60"/>
      <c r="E17" s="41"/>
    </row>
    <row r="18" spans="1:5">
      <c r="A18" s="41"/>
      <c r="B18" s="41"/>
      <c r="C18" s="59"/>
      <c r="D18" s="60"/>
      <c r="E18" s="41"/>
    </row>
    <row r="19" spans="1:5">
      <c r="A19" s="41"/>
      <c r="B19" s="41"/>
      <c r="C19" s="59"/>
      <c r="D19" s="41"/>
      <c r="E19" s="41"/>
    </row>
    <row r="20" spans="1:5">
      <c r="A20" s="41"/>
      <c r="B20" s="41"/>
      <c r="C20" s="59"/>
      <c r="D20" s="41"/>
      <c r="E20" s="41"/>
    </row>
    <row r="21" spans="1:5">
      <c r="A21" s="41"/>
      <c r="B21" s="41"/>
      <c r="C21" s="59"/>
      <c r="D21" s="41"/>
      <c r="E21" s="41"/>
    </row>
    <row r="22" spans="1:5">
      <c r="A22" s="41"/>
      <c r="B22" s="41"/>
      <c r="C22" s="59"/>
      <c r="D22" s="41"/>
      <c r="E22" s="41"/>
    </row>
    <row r="23" spans="1:5">
      <c r="A23" s="41"/>
      <c r="B23" s="41"/>
      <c r="C23" s="59"/>
      <c r="D23" s="41"/>
      <c r="E23" s="41"/>
    </row>
    <row r="24" spans="1:5">
      <c r="A24" s="41"/>
      <c r="B24" s="41"/>
      <c r="C24" s="59"/>
      <c r="D24" s="41"/>
      <c r="E24" s="41"/>
    </row>
    <row r="25" spans="1:5">
      <c r="A25" s="41"/>
      <c r="B25" s="41"/>
      <c r="C25" s="59"/>
      <c r="D25" s="41"/>
      <c r="E25" s="41"/>
    </row>
    <row r="26" spans="1:5">
      <c r="A26" s="41"/>
      <c r="B26" s="41"/>
      <c r="C26" s="59"/>
      <c r="D26" s="41"/>
      <c r="E26" s="41"/>
    </row>
    <row r="27" spans="1:5">
      <c r="A27" s="41"/>
      <c r="B27" s="41"/>
      <c r="C27" s="59"/>
      <c r="D27" s="41"/>
      <c r="E27" s="41"/>
    </row>
    <row r="28" spans="1:5">
      <c r="A28" s="41"/>
      <c r="B28" s="41"/>
      <c r="C28" s="59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59"/>
      <c r="D30" s="15"/>
      <c r="E30" s="15"/>
    </row>
    <row r="31" spans="1:5">
      <c r="A31" s="15"/>
      <c r="B31" s="15"/>
      <c r="C31" s="15"/>
      <c r="D31" s="15"/>
      <c r="E31" s="15"/>
    </row>
    <row r="32" spans="1:5">
      <c r="A32" s="15"/>
      <c r="B32" s="15"/>
      <c r="C32" s="59"/>
      <c r="D32" s="15"/>
      <c r="E32" s="15"/>
    </row>
    <row r="33" spans="1:5">
      <c r="A33" s="15"/>
      <c r="B33" s="15"/>
      <c r="C33" s="15"/>
      <c r="D33" s="15"/>
      <c r="E33" s="15"/>
    </row>
    <row r="34" spans="1:5">
      <c r="A34" s="15"/>
      <c r="B34" s="15"/>
      <c r="C34" s="59"/>
      <c r="D34" s="15"/>
      <c r="E34" s="15"/>
    </row>
    <row r="35" spans="1:5">
      <c r="A35" s="15"/>
      <c r="B35" s="15"/>
      <c r="C35" s="15"/>
      <c r="D35" s="15"/>
      <c r="E35" s="15"/>
    </row>
    <row r="36" spans="1:5">
      <c r="A36" s="15"/>
      <c r="B36" s="15"/>
      <c r="C36" s="15"/>
      <c r="D36" s="15"/>
      <c r="E36" s="15"/>
    </row>
    <row r="37" spans="1:5">
      <c r="A37" s="15"/>
      <c r="B37" s="15"/>
      <c r="C37" s="59"/>
      <c r="D37" s="15"/>
      <c r="E37" s="15"/>
    </row>
    <row r="38" spans="1:5">
      <c r="A38" s="15"/>
      <c r="B38" s="15"/>
      <c r="C38" s="15"/>
      <c r="D38" s="15"/>
      <c r="E38" s="15"/>
    </row>
    <row r="39" spans="1:5">
      <c r="A39" s="15"/>
      <c r="B39" s="15"/>
      <c r="C39" s="15"/>
      <c r="D39" s="15"/>
      <c r="E39" s="15"/>
    </row>
    <row r="40" spans="1:5">
      <c r="A40" s="15"/>
      <c r="B40" s="15"/>
      <c r="C40" s="15"/>
      <c r="D40" s="15"/>
      <c r="E40" s="15"/>
    </row>
    <row r="41" spans="1: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B7" sqref="B7"/>
    </sheetView>
  </sheetViews>
  <sheetFormatPr defaultRowHeight="1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>
      <c r="A1" s="1"/>
      <c r="B1" s="72" t="s">
        <v>62</v>
      </c>
      <c r="C1" s="72"/>
      <c r="D1" s="72"/>
    </row>
    <row r="2" spans="1:4" ht="15.75">
      <c r="A2" s="6"/>
      <c r="B2" s="74" t="s">
        <v>60</v>
      </c>
      <c r="C2" s="74"/>
      <c r="D2" s="74"/>
    </row>
    <row r="3" spans="1:4" ht="15.75">
      <c r="A3" s="6"/>
      <c r="B3" s="72" t="s">
        <v>50</v>
      </c>
      <c r="C3" s="72"/>
      <c r="D3" s="72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10"/>
      <c r="B5" s="3" t="s">
        <v>9</v>
      </c>
      <c r="C5" s="10"/>
      <c r="D5" s="10"/>
    </row>
    <row r="6" spans="1:4" ht="30">
      <c r="A6" s="40">
        <v>1</v>
      </c>
      <c r="B6" s="13" t="s">
        <v>123</v>
      </c>
      <c r="C6" s="49">
        <v>378.1</v>
      </c>
      <c r="D6" s="3"/>
    </row>
    <row r="7" spans="1:4">
      <c r="A7" s="43">
        <v>2</v>
      </c>
      <c r="B7" s="13" t="s">
        <v>87</v>
      </c>
      <c r="C7" s="50">
        <v>168.31</v>
      </c>
      <c r="D7" s="14"/>
    </row>
    <row r="8" spans="1:4">
      <c r="A8" s="15"/>
      <c r="B8" s="13" t="s">
        <v>67</v>
      </c>
      <c r="C8" s="18">
        <f>SUM(C6:C7)</f>
        <v>546.41000000000008</v>
      </c>
      <c r="D8" s="62">
        <v>546.41</v>
      </c>
    </row>
    <row r="9" spans="1:4">
      <c r="A9" s="41"/>
      <c r="B9" s="42" t="s">
        <v>10</v>
      </c>
      <c r="C9" s="14"/>
      <c r="D9" s="14"/>
    </row>
    <row r="10" spans="1:4">
      <c r="A10" s="64">
        <v>1</v>
      </c>
      <c r="B10" s="69" t="s">
        <v>96</v>
      </c>
      <c r="C10" s="17">
        <v>5012.28</v>
      </c>
      <c r="D10" s="66">
        <f>D8+C10</f>
        <v>5558.69</v>
      </c>
    </row>
    <row r="11" spans="1:4">
      <c r="A11" s="43"/>
      <c r="B11" s="3" t="s">
        <v>12</v>
      </c>
      <c r="C11" s="15"/>
      <c r="D11" s="14"/>
    </row>
    <row r="12" spans="1:4">
      <c r="A12" s="43">
        <v>1</v>
      </c>
      <c r="B12" s="15" t="s">
        <v>96</v>
      </c>
      <c r="C12" s="15">
        <v>330.21</v>
      </c>
      <c r="D12" s="14"/>
    </row>
    <row r="13" spans="1:4">
      <c r="A13" s="43">
        <v>2</v>
      </c>
      <c r="B13" s="15" t="s">
        <v>105</v>
      </c>
      <c r="C13" s="15">
        <v>10000</v>
      </c>
      <c r="D13" s="14"/>
    </row>
    <row r="14" spans="1:4">
      <c r="A14" s="43"/>
      <c r="B14" s="15" t="s">
        <v>67</v>
      </c>
      <c r="C14" s="43">
        <f>SUM(C12:C13)</f>
        <v>10330.209999999999</v>
      </c>
      <c r="D14" s="14">
        <f>D10+C14</f>
        <v>15888.899999999998</v>
      </c>
    </row>
    <row r="15" spans="1:4">
      <c r="A15" s="43"/>
      <c r="B15" s="14" t="s">
        <v>13</v>
      </c>
      <c r="C15" s="15"/>
      <c r="D15" s="14"/>
    </row>
    <row r="16" spans="1:4">
      <c r="A16" s="43">
        <v>1</v>
      </c>
      <c r="B16" s="44" t="s">
        <v>113</v>
      </c>
      <c r="C16" s="43">
        <v>9002</v>
      </c>
      <c r="D16" s="14">
        <f>D14+C16</f>
        <v>24890.899999999998</v>
      </c>
    </row>
    <row r="17" spans="1:4">
      <c r="A17" s="43"/>
      <c r="B17" s="43"/>
      <c r="C17" s="15"/>
      <c r="D17" s="15"/>
    </row>
    <row r="18" spans="1:4">
      <c r="A18" s="43"/>
      <c r="B18" s="43"/>
      <c r="C18" s="43"/>
      <c r="D18" s="14"/>
    </row>
    <row r="19" spans="1:4">
      <c r="A19" s="43"/>
      <c r="B19" s="43"/>
      <c r="C19" s="43"/>
      <c r="D19" s="15"/>
    </row>
    <row r="20" spans="1:4">
      <c r="A20" s="43"/>
      <c r="B20" s="26"/>
      <c r="C20" s="15"/>
      <c r="D20" s="14"/>
    </row>
    <row r="21" spans="1:4">
      <c r="A21" s="43"/>
      <c r="B21" s="40"/>
      <c r="C21" s="15"/>
      <c r="D21" s="15"/>
    </row>
    <row r="22" spans="1:4">
      <c r="A22" s="43"/>
      <c r="B22" s="43"/>
      <c r="C22" s="14"/>
      <c r="D22" s="14"/>
    </row>
    <row r="23" spans="1:4">
      <c r="A23" s="43"/>
      <c r="B23" s="27"/>
      <c r="C23" s="15"/>
      <c r="D23" s="15"/>
    </row>
    <row r="24" spans="1:4">
      <c r="A24" s="43"/>
      <c r="B24" s="26"/>
      <c r="C24" s="15"/>
      <c r="D24" s="15"/>
    </row>
    <row r="25" spans="1:4">
      <c r="A25" s="43"/>
      <c r="B25" s="40"/>
      <c r="C25" s="43"/>
      <c r="D25" s="14"/>
    </row>
    <row r="26" spans="1:4">
      <c r="A26" s="15"/>
      <c r="B26" s="25"/>
      <c r="C26" s="14"/>
      <c r="D2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PC03</cp:lastModifiedBy>
  <cp:lastPrinted>2017-06-22T09:09:58Z</cp:lastPrinted>
  <dcterms:created xsi:type="dcterms:W3CDTF">2011-07-25T05:21:17Z</dcterms:created>
  <dcterms:modified xsi:type="dcterms:W3CDTF">2019-02-04T07:24:14Z</dcterms:modified>
</cp:coreProperties>
</file>