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</sheets>
  <calcPr calcId="124519"/>
</workbook>
</file>

<file path=xl/calcChain.xml><?xml version="1.0" encoding="utf-8"?>
<calcChain xmlns="http://schemas.openxmlformats.org/spreadsheetml/2006/main">
  <c r="D37" i="1"/>
  <c r="C37"/>
  <c r="D65" i="2"/>
  <c r="C65"/>
  <c r="D16" i="4"/>
  <c r="D14"/>
  <c r="D15" i="3"/>
  <c r="D63" i="6"/>
  <c r="C63"/>
  <c r="D33" i="1"/>
  <c r="D61" i="2"/>
  <c r="C61"/>
  <c r="D58" i="6"/>
  <c r="C58"/>
  <c r="D31" i="1"/>
  <c r="C53" i="2"/>
  <c r="D31" i="9"/>
  <c r="D53" i="2"/>
  <c r="D13" i="3"/>
  <c r="C13"/>
  <c r="D50" i="6"/>
  <c r="C50"/>
  <c r="D29" i="1"/>
  <c r="D44" i="2"/>
  <c r="C44"/>
  <c r="D29" i="9"/>
  <c r="C29"/>
  <c r="D46" i="6"/>
  <c r="C46"/>
  <c r="D27" i="1"/>
  <c r="C27"/>
  <c r="D25" i="9"/>
  <c r="C25"/>
  <c r="D36" i="2"/>
  <c r="C36"/>
  <c r="D12" i="4"/>
  <c r="D42" i="6"/>
  <c r="C42"/>
  <c r="D23" i="1"/>
  <c r="D20" i="9"/>
  <c r="C20"/>
  <c r="C32" i="2"/>
  <c r="D8" i="3"/>
  <c r="D36" i="6"/>
  <c r="C36"/>
  <c r="D21" i="1"/>
  <c r="D16" i="9"/>
  <c r="C16"/>
  <c r="D10" i="4"/>
  <c r="C10"/>
  <c r="D29" i="6"/>
  <c r="C29"/>
  <c r="D19" i="1"/>
  <c r="C19"/>
  <c r="D10" i="9"/>
  <c r="C26" i="2"/>
  <c r="D25" i="6"/>
  <c r="C25"/>
  <c r="D14" i="1"/>
  <c r="C19" i="2"/>
  <c r="D19" i="6"/>
  <c r="C19"/>
  <c r="D12" i="1"/>
  <c r="C8" i="9"/>
  <c r="D15" i="6"/>
  <c r="C15"/>
  <c r="D10" i="1"/>
  <c r="D12" i="2"/>
  <c r="D14" s="1"/>
  <c r="C12"/>
  <c r="C8" i="6"/>
  <c r="C8" i="1"/>
  <c r="C8" i="2"/>
  <c r="K9" i="5"/>
  <c r="N24"/>
  <c r="N23"/>
  <c r="N22"/>
  <c r="N21"/>
  <c r="M20"/>
  <c r="L20"/>
  <c r="K20"/>
  <c r="J20"/>
  <c r="I20"/>
  <c r="H20"/>
  <c r="G20"/>
  <c r="F20"/>
  <c r="E20"/>
  <c r="D20"/>
  <c r="C20"/>
  <c r="B20"/>
  <c r="N19"/>
  <c r="N18"/>
  <c r="N8"/>
  <c r="N13"/>
  <c r="N12"/>
  <c r="M9"/>
  <c r="L9"/>
  <c r="J9"/>
  <c r="I9"/>
  <c r="H9"/>
  <c r="G9"/>
  <c r="F9"/>
  <c r="E9"/>
  <c r="D9"/>
  <c r="C9"/>
  <c r="B9"/>
  <c r="M15"/>
  <c r="L15"/>
  <c r="K15"/>
  <c r="J15"/>
  <c r="I15"/>
  <c r="H15"/>
  <c r="G15"/>
  <c r="F15"/>
  <c r="E15"/>
  <c r="D15"/>
  <c r="C15"/>
  <c r="M4"/>
  <c r="L4"/>
  <c r="K4"/>
  <c r="J4"/>
  <c r="I4"/>
  <c r="H4"/>
  <c r="G4"/>
  <c r="F4"/>
  <c r="E4"/>
  <c r="D4"/>
  <c r="C4"/>
  <c r="B4"/>
  <c r="B15"/>
  <c r="D19" i="2" l="1"/>
  <c r="D26" s="1"/>
  <c r="D28" s="1"/>
  <c r="D32" s="1"/>
  <c r="I26" i="5"/>
  <c r="B26"/>
  <c r="M26"/>
  <c r="L26"/>
  <c r="K26"/>
  <c r="J26"/>
  <c r="H26"/>
  <c r="G26"/>
  <c r="F26"/>
  <c r="E26"/>
  <c r="D26"/>
  <c r="N20"/>
  <c r="C26"/>
  <c r="N7"/>
  <c r="N25"/>
  <c r="N14"/>
  <c r="N6"/>
  <c r="N5"/>
  <c r="N4" l="1"/>
  <c r="N11" l="1"/>
  <c r="N10"/>
  <c r="N16" l="1"/>
  <c r="N17"/>
  <c r="N15"/>
  <c r="N9" l="1"/>
  <c r="N26" s="1"/>
</calcChain>
</file>

<file path=xl/sharedStrings.xml><?xml version="1.0" encoding="utf-8"?>
<sst xmlns="http://schemas.openxmlformats.org/spreadsheetml/2006/main" count="299" uniqueCount="158">
  <si>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</si>
  <si>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</si>
  <si>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</si>
  <si>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</si>
  <si>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</si>
  <si>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</si>
  <si>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</si>
  <si>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</si>
  <si>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</si>
  <si>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</si>
  <si>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</si>
  <si>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</si>
  <si>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</si>
  <si>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</si>
  <si>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</si>
  <si>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</si>
  <si>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</si>
  <si>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</si>
  <si>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</si>
  <si>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</si>
  <si>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</si>
  <si>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</si>
  <si>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</si>
  <si>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</si>
  <si>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</si>
  <si>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</si>
  <si>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</si>
  <si>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</si>
  <si>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</si>
  <si>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</si>
  <si>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</si>
  <si>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</si>
  <si>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</si>
  <si>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</si>
  <si>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</si>
  <si>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</si>
  <si>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</si>
  <si>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</si>
  <si>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</si>
  <si>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вывоз крупногабаритного мусора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</si>
  <si>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</si>
  <si>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</si>
  <si>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</si>
  <si>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</si>
  <si>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</si>
  <si>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</si>
  <si>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</si>
  <si>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</si>
  <si>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</si>
  <si>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</si>
  <si>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</si>
  <si>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</si>
  <si>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>Сосновая,9</t>
  </si>
  <si>
    <t xml:space="preserve">                                               Лицевой счёт  2017г</t>
  </si>
  <si>
    <t>5. ОДН:</t>
  </si>
  <si>
    <t>ХВС</t>
  </si>
  <si>
    <t>ГВС</t>
  </si>
  <si>
    <t>Эл.энергия</t>
  </si>
  <si>
    <t>Техническое обслуживание и снятие показаний общедомового теплосчетчика</t>
  </si>
  <si>
    <t>6.ТБО</t>
  </si>
  <si>
    <t>7. Расходы по содержанию УК</t>
  </si>
  <si>
    <t>Лицевой счёт  2018г</t>
  </si>
  <si>
    <t>Лицевой счёт 2018г</t>
  </si>
  <si>
    <t>Лицевой счет. Сводный расчет  2018г</t>
  </si>
  <si>
    <t>Укладка ковриков в тамбурах</t>
  </si>
  <si>
    <t>Техническое обслуживание домофона</t>
  </si>
  <si>
    <t>Приобретение новогодней елки</t>
  </si>
  <si>
    <t>Работа эвакуатора</t>
  </si>
  <si>
    <t>Итого:</t>
  </si>
  <si>
    <t>Кв.№138.Замена прокладок на счетчике на отоплениии</t>
  </si>
  <si>
    <t>Под.№3.Включение автомата в ВРУ, замена патрона, электроламп</t>
  </si>
  <si>
    <t>Под.№1.Включение автомата в ВРУ, замена светильника, предохранителя, эл.ламп</t>
  </si>
  <si>
    <t>Ремонт подъездного отопления, окраска радиаторов</t>
  </si>
  <si>
    <t>Кв.№20.Замена абонентской трубки</t>
  </si>
  <si>
    <t>Под.№2,3.Включение автомата в ВРУ, замена эл.ламп</t>
  </si>
  <si>
    <t>Под.№1.Замена эл.лампы</t>
  </si>
  <si>
    <t>Под.№2.Замена эл.лампы</t>
  </si>
  <si>
    <t>Под.№2.Замена эл.ламп</t>
  </si>
  <si>
    <t>Под.№2.Установка светильника</t>
  </si>
  <si>
    <t>Ремот пола из керамической плитки согл.калькуляции</t>
  </si>
  <si>
    <t>Под.№3. Замена эл.ламп, включение автомата в ВРУ</t>
  </si>
  <si>
    <t>Под.№2. Замена предохранителей, эл.ламп</t>
  </si>
  <si>
    <t>Под.№1.Замена дводчика входной двери</t>
  </si>
  <si>
    <t>Установка карниза, установка желобов</t>
  </si>
  <si>
    <t>Под.№3.Замена эл.лампы</t>
  </si>
  <si>
    <t>Под.№2. Замена предохранителей, эл,ламп</t>
  </si>
  <si>
    <t>Под.№3. Замена эл.ламп</t>
  </si>
  <si>
    <t>Под.№1.Включение автомата в ВРУ, ревизия светильника</t>
  </si>
  <si>
    <t>Под.№3.Замена доводчика тамбурной двери</t>
  </si>
  <si>
    <t>Под.№1,2. Замена доводчиков тамбурной двери</t>
  </si>
  <si>
    <t xml:space="preserve">Установка табличек информационных </t>
  </si>
  <si>
    <t>Информационные таблицы (подъездные) - 3шт.</t>
  </si>
  <si>
    <t>Придомовая территория. Материалы на устройство беседки и ограждение из штакетника переданы председателю совета дома</t>
  </si>
  <si>
    <t>Отключение подъездного отопления</t>
  </si>
  <si>
    <t>Отключение отопления</t>
  </si>
  <si>
    <t>итого:</t>
  </si>
  <si>
    <t>Подъезд №3.Замена предохранителя, эл.лампы</t>
  </si>
  <si>
    <t>Замена эл.лампы</t>
  </si>
  <si>
    <t>Подъезд №2.Ремонт ливневой канализации</t>
  </si>
  <si>
    <t>Подъезды №1,3.Ремонт ливневой канализации</t>
  </si>
  <si>
    <t>Придомовая территория.Установка мусорного бака</t>
  </si>
  <si>
    <t>Окраска мусорных контейнеров и площадок -3шт</t>
  </si>
  <si>
    <t>Известковая окраска бордюр.Придомовая территория</t>
  </si>
  <si>
    <t>Наружнок освещение. Замена фасадных светильников</t>
  </si>
  <si>
    <t>Автовышка 2 часа.</t>
  </si>
  <si>
    <t>Подъезд №2.Замена предохранителя,эл.ламп</t>
  </si>
  <si>
    <t>Подъезд №1. Ремонт эл.оборудования в ВРУ</t>
  </si>
  <si>
    <t>Подъезд №3.Замена микросхемы, эл.лампы</t>
  </si>
  <si>
    <t>Ремонт примыкания кровли к вентиляционным шахтам</t>
  </si>
  <si>
    <t>Скашивание травы на придомовой территории</t>
  </si>
  <si>
    <t>Кв.№62.Замена абенентской трубки домофона</t>
  </si>
  <si>
    <t>Планировка площадки щебнем (экскаватор - 2часа)</t>
  </si>
  <si>
    <t>Под.№3.Включение автомата в ВРУ</t>
  </si>
  <si>
    <t>Под.№1.Замена эл.ламп</t>
  </si>
  <si>
    <t>Под.№1.Замена м/схемы в светильнике</t>
  </si>
  <si>
    <t>Замена общедомового водосчетчика ХВС</t>
  </si>
  <si>
    <t>Монтаж доводчика на тамбурные двери</t>
  </si>
  <si>
    <t>Придомовая территория.Установка табличек</t>
  </si>
  <si>
    <t>Таблички "Выгул собак запрещен" 3шт</t>
  </si>
  <si>
    <t>Подсыпка щебня под мусорные контейнеры</t>
  </si>
  <si>
    <t>Развоздушивание стояков</t>
  </si>
  <si>
    <t>Подъезд №1. Замена предохранителя, эл.лампы</t>
  </si>
  <si>
    <t>Подъезд №1.Замена предохранителя в светильнике</t>
  </si>
  <si>
    <t>Придомовая территория.Устройство контейнерной площадки</t>
  </si>
  <si>
    <t>Установка табличек</t>
  </si>
  <si>
    <t>Таблички с номерами квартир на подъезд 3шт</t>
  </si>
  <si>
    <t>Таблички "Правила пользования лифтом" 3шт</t>
  </si>
  <si>
    <t>Замена доводчика входной двери под.№1</t>
  </si>
  <si>
    <t>Замена 2-х доводчиков входных дверей под.№2, регулировка</t>
  </si>
  <si>
    <t>Под.№2. Замена патрона и эл.лампы</t>
  </si>
  <si>
    <t>Под.№3.Замена патрона и м/схемы</t>
  </si>
  <si>
    <t>Под.№1,2,3.Ремонт цокольных этажей</t>
  </si>
  <si>
    <t>Под.№1,2,3.Ремонт тамбуров</t>
  </si>
  <si>
    <t>Ремонт наружных откосов и плинтусов вокруг тамбуров</t>
  </si>
  <si>
    <t xml:space="preserve">Осмотр чердаков и подвалов </t>
  </si>
  <si>
    <t>Крыша.Ремонт сливов на парапете</t>
  </si>
  <si>
    <t>Кв.№128.Закрепление профлиста (балкон)</t>
  </si>
  <si>
    <t>Кв.№50.Ремонт оконного слива</t>
  </si>
  <si>
    <t>Кв.№38.Монтаж оконной перегородки</t>
  </si>
  <si>
    <t>Придомовая территория.Доставка земли 15тн</t>
  </si>
  <si>
    <t>Кв.177.Замена абонентской трубки б/у</t>
  </si>
  <si>
    <t>Кв.№121.Ревизия эл.щита</t>
  </si>
  <si>
    <t>Под.№2.Замена эл.лампы в тамбуре</t>
  </si>
  <si>
    <t>Под.№1.Замена эл.лампы в тамбуре</t>
  </si>
  <si>
    <t>Кв.№169.Включение автомата в эл.щите</t>
  </si>
  <si>
    <t>Очистка подъездных козырьков от снега</t>
  </si>
  <si>
    <t>Под.№3.Обрыв сети домоф. (октябрь)</t>
  </si>
  <si>
    <t>Под.№3.Монтаж кабеля (октябрь)</t>
  </si>
  <si>
    <t>Кв.№73.Замена домофонной трубки</t>
  </si>
  <si>
    <t>Под.№2.Замена эл.ламп, предохранителя</t>
  </si>
  <si>
    <t>Под.№1.Замена светильника подъездного освещения</t>
  </si>
  <si>
    <t>Подвал.Изготовление и замена стеклопакета</t>
  </si>
  <si>
    <t>Кв.№60.Замена канализационного стояка</t>
  </si>
  <si>
    <t>Квартира №2.Замена приборов отопления</t>
  </si>
  <si>
    <t>Кв.№128.Закрепление профлиста на балконе</t>
  </si>
  <si>
    <t>Кв.№128.Закрепление профлиста на балконе(ноябрь 2018г.) Автовышка - 1час</t>
  </si>
  <si>
    <t>Наращивание радиаторов подъездного отопления</t>
  </si>
  <si>
    <t>Директор ООО УК "Аркада"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</si>
</sst>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0" fontId="3" fillId="0" borderId="1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2" xfId="0" applyFont="1" applyBorder="1"/>
    <xf numFmtId="0" fontId="1" fillId="0" borderId="1" xfId="0" applyFont="1" applyBorder="1" applyAlignment="1">
      <alignment horizontal="left" wrapText="1"/>
    </xf>
    <xf numFmtId="2" fontId="7" fillId="0" borderId="0" xfId="0" applyNumberFormat="1" applyFont="1"/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2" fontId="0" fillId="0" borderId="1" xfId="0" applyNumberForma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5" xfId="0" applyFont="1" applyBorder="1"/>
    <xf numFmtId="49" fontId="2" fillId="0" borderId="1" xfId="0" applyNumberFormat="1" applyFont="1" applyBorder="1" applyAlignment="1">
      <alignment wrapText="1"/>
    </xf>
    <xf numFmtId="0" fontId="0" fillId="0" borderId="3" xfId="0" applyFont="1" applyBorder="1"/>
    <xf numFmtId="0" fontId="0" fillId="0" borderId="4" xfId="0" applyFont="1" applyBorder="1"/>
    <xf numFmtId="0" fontId="1" fillId="0" borderId="7" xfId="0" applyFont="1" applyBorder="1"/>
    <xf numFmtId="0" fontId="3" fillId="0" borderId="0" xfId="0" applyFont="1"/>
    <xf numFmtId="0" fontId="7" fillId="0" borderId="0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7" xfId="0" applyFont="1" applyBorder="1" applyAlignment="1">
      <alignment wrapText="1"/>
    </xf>
    <xf numFmtId="0" fontId="0" fillId="0" borderId="6" xfId="0" applyFont="1" applyBorder="1"/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6"/>
  <sheetViews>
    <sheetView topLeftCell="A16" workbookViewId="0">
      <selection activeCell="D38" sqref="D38"/>
    </sheetView>
  </sheetViews>
  <sheetFormatPr defaultRowHeight="1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>
      <c r="A1" s="1"/>
      <c r="B1" s="73" t="s">
        <v>61</v>
      </c>
      <c r="C1" s="73"/>
      <c r="D1" s="73"/>
      <c r="E1" s="7"/>
      <c r="F1" s="7"/>
      <c r="G1" s="7"/>
      <c r="H1" s="7"/>
    </row>
    <row r="2" spans="1:8" ht="15.75">
      <c r="A2" s="1"/>
      <c r="B2" s="2" t="s">
        <v>52</v>
      </c>
      <c r="C2" s="39"/>
      <c r="D2" s="39"/>
      <c r="E2" s="1"/>
      <c r="F2" s="1"/>
      <c r="G2" s="1"/>
      <c r="H2" s="1"/>
    </row>
    <row r="3" spans="1:8" ht="28.9" customHeight="1">
      <c r="A3" s="1"/>
      <c r="B3" s="72" t="s">
        <v>4</v>
      </c>
      <c r="C3" s="72"/>
      <c r="D3" s="72"/>
      <c r="E3" s="1"/>
      <c r="F3" s="1"/>
      <c r="G3" s="1"/>
      <c r="H3" s="1"/>
    </row>
    <row r="4" spans="1:8">
      <c r="A4" s="8"/>
      <c r="B4" s="9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>
      <c r="A5" s="8"/>
      <c r="B5" s="3" t="s">
        <v>2</v>
      </c>
      <c r="C5" s="8"/>
      <c r="D5" s="8"/>
      <c r="E5" s="1"/>
      <c r="F5" s="1"/>
      <c r="G5" s="1"/>
      <c r="H5" s="1"/>
    </row>
    <row r="6" spans="1:8" ht="30">
      <c r="A6" s="13">
        <v>1</v>
      </c>
      <c r="B6" s="13" t="s">
        <v>58</v>
      </c>
      <c r="C6" s="13">
        <v>787.04</v>
      </c>
      <c r="D6" s="13"/>
      <c r="E6" s="6"/>
      <c r="F6" s="1"/>
    </row>
    <row r="7" spans="1:8" ht="30">
      <c r="A7" s="13">
        <v>2</v>
      </c>
      <c r="B7" s="13" t="s">
        <v>69</v>
      </c>
      <c r="C7" s="13">
        <v>88.36</v>
      </c>
      <c r="D7" s="3"/>
      <c r="E7" s="6"/>
      <c r="F7" s="1"/>
    </row>
    <row r="8" spans="1:8">
      <c r="A8" s="13"/>
      <c r="B8" s="3" t="s">
        <v>68</v>
      </c>
      <c r="C8" s="13">
        <f>SUM(C6:C7)</f>
        <v>875.4</v>
      </c>
      <c r="D8" s="3">
        <v>875.4</v>
      </c>
      <c r="E8" s="6"/>
      <c r="F8" s="1"/>
    </row>
    <row r="9" spans="1:8">
      <c r="A9" s="13"/>
      <c r="B9" s="3" t="s">
        <v>5</v>
      </c>
      <c r="C9" s="13"/>
      <c r="D9" s="13"/>
      <c r="E9" s="6"/>
      <c r="F9" s="1"/>
    </row>
    <row r="10" spans="1:8" s="5" customFormat="1" ht="30">
      <c r="A10" s="13">
        <v>1</v>
      </c>
      <c r="B10" s="13" t="s">
        <v>58</v>
      </c>
      <c r="C10" s="13">
        <v>757.89</v>
      </c>
      <c r="D10" s="3">
        <f>D8+C10</f>
        <v>1633.29</v>
      </c>
      <c r="E10" s="11"/>
      <c r="F10" s="4"/>
    </row>
    <row r="11" spans="1:8" s="5" customFormat="1">
      <c r="A11" s="3"/>
      <c r="B11" s="3" t="s">
        <v>3</v>
      </c>
      <c r="C11" s="3"/>
      <c r="D11" s="3"/>
      <c r="E11" s="4"/>
      <c r="F11" s="4"/>
    </row>
    <row r="12" spans="1:8" ht="30">
      <c r="A12" s="13">
        <v>1</v>
      </c>
      <c r="B12" s="13" t="s">
        <v>58</v>
      </c>
      <c r="C12" s="13">
        <v>757.89</v>
      </c>
      <c r="D12" s="3">
        <f>D10+C12</f>
        <v>2391.1799999999998</v>
      </c>
      <c r="E12" s="1"/>
      <c r="F12" s="1"/>
    </row>
    <row r="13" spans="1:8">
      <c r="A13" s="40"/>
      <c r="B13" s="3" t="s">
        <v>7</v>
      </c>
      <c r="C13" s="13"/>
      <c r="D13" s="13"/>
      <c r="E13" s="1"/>
      <c r="F13" s="1"/>
    </row>
    <row r="14" spans="1:8" ht="30">
      <c r="A14" s="13">
        <v>1</v>
      </c>
      <c r="B14" s="13" t="s">
        <v>58</v>
      </c>
      <c r="C14" s="13">
        <v>757.89</v>
      </c>
      <c r="D14" s="3">
        <f>D12+C14</f>
        <v>3149.0699999999997</v>
      </c>
      <c r="E14" s="1"/>
      <c r="F14" s="1"/>
    </row>
    <row r="15" spans="1:8">
      <c r="A15" s="40"/>
      <c r="B15" s="3" t="s">
        <v>8</v>
      </c>
      <c r="C15" s="13"/>
      <c r="D15" s="3"/>
      <c r="E15" s="1"/>
      <c r="F15" s="1"/>
    </row>
    <row r="16" spans="1:8" ht="30">
      <c r="A16" s="13">
        <v>1</v>
      </c>
      <c r="B16" s="13" t="s">
        <v>58</v>
      </c>
      <c r="C16" s="13">
        <v>757.89</v>
      </c>
      <c r="D16" s="3"/>
      <c r="E16" s="1"/>
      <c r="F16" s="1"/>
    </row>
    <row r="17" spans="1:6" s="5" customFormat="1">
      <c r="A17" s="40">
        <v>2</v>
      </c>
      <c r="B17" s="13" t="s">
        <v>93</v>
      </c>
      <c r="C17" s="13">
        <v>88.36</v>
      </c>
      <c r="D17" s="13"/>
      <c r="E17" s="4"/>
      <c r="F17" s="4"/>
    </row>
    <row r="18" spans="1:6" s="5" customFormat="1">
      <c r="A18" s="40">
        <v>3</v>
      </c>
      <c r="B18" s="13" t="s">
        <v>94</v>
      </c>
      <c r="C18" s="40">
        <v>44.45</v>
      </c>
      <c r="D18" s="3"/>
      <c r="E18" s="4"/>
      <c r="F18" s="4"/>
    </row>
    <row r="19" spans="1:6">
      <c r="A19" s="40"/>
      <c r="B19" s="3" t="s">
        <v>95</v>
      </c>
      <c r="C19" s="40">
        <f>SUM(C16:C18)</f>
        <v>890.7</v>
      </c>
      <c r="D19" s="3">
        <f>D14+C19</f>
        <v>4039.7699999999995</v>
      </c>
      <c r="E19" s="1"/>
      <c r="F19" s="1"/>
    </row>
    <row r="20" spans="1:6">
      <c r="A20" s="40"/>
      <c r="B20" s="3" t="s">
        <v>9</v>
      </c>
      <c r="C20" s="40"/>
      <c r="D20" s="3"/>
      <c r="E20" s="1"/>
      <c r="F20" s="1"/>
    </row>
    <row r="21" spans="1:6" ht="30">
      <c r="A21" s="13">
        <v>1</v>
      </c>
      <c r="B21" s="13" t="s">
        <v>58</v>
      </c>
      <c r="C21" s="13">
        <v>757.89</v>
      </c>
      <c r="D21" s="3">
        <f>D19+C21</f>
        <v>4797.66</v>
      </c>
      <c r="E21" s="1"/>
      <c r="F21" s="1"/>
    </row>
    <row r="22" spans="1:6">
      <c r="A22" s="40"/>
      <c r="B22" s="3" t="s">
        <v>10</v>
      </c>
      <c r="C22" s="40"/>
      <c r="D22" s="3"/>
      <c r="E22" s="1"/>
      <c r="F22" s="1"/>
    </row>
    <row r="23" spans="1:6" ht="30">
      <c r="A23" s="13">
        <v>1</v>
      </c>
      <c r="B23" s="13" t="s">
        <v>58</v>
      </c>
      <c r="C23" s="13">
        <v>757.89</v>
      </c>
      <c r="D23" s="3">
        <f>D21+C23</f>
        <v>5555.55</v>
      </c>
      <c r="E23" s="1"/>
      <c r="F23" s="1"/>
    </row>
    <row r="24" spans="1:6">
      <c r="A24" s="40"/>
      <c r="B24" s="3" t="s">
        <v>11</v>
      </c>
      <c r="C24" s="40"/>
      <c r="D24" s="3"/>
      <c r="E24" s="1"/>
      <c r="F24" s="1"/>
    </row>
    <row r="25" spans="1:6" ht="30">
      <c r="A25" s="13">
        <v>1</v>
      </c>
      <c r="B25" s="13" t="s">
        <v>58</v>
      </c>
      <c r="C25" s="13">
        <v>757.89</v>
      </c>
      <c r="D25" s="40"/>
      <c r="E25" s="1"/>
      <c r="F25" s="1"/>
    </row>
    <row r="26" spans="1:6">
      <c r="A26" s="40">
        <v>2</v>
      </c>
      <c r="B26" s="13" t="s">
        <v>120</v>
      </c>
      <c r="C26" s="13">
        <v>139.22999999999999</v>
      </c>
      <c r="D26" s="40"/>
      <c r="E26" s="1"/>
      <c r="F26" s="1"/>
    </row>
    <row r="27" spans="1:6">
      <c r="A27" s="40"/>
      <c r="B27" s="13" t="s">
        <v>68</v>
      </c>
      <c r="C27" s="40">
        <f>SUM(C25:C26)</f>
        <v>897.12</v>
      </c>
      <c r="D27" s="3">
        <f>D23+C27</f>
        <v>6452.67</v>
      </c>
      <c r="E27" s="1"/>
      <c r="F27" s="1"/>
    </row>
    <row r="28" spans="1:6">
      <c r="A28" s="40"/>
      <c r="B28" s="3" t="s">
        <v>12</v>
      </c>
      <c r="C28" s="40"/>
      <c r="D28" s="40"/>
      <c r="E28" s="1"/>
      <c r="F28" s="1"/>
    </row>
    <row r="29" spans="1:6" ht="30">
      <c r="A29" s="13">
        <v>1</v>
      </c>
      <c r="B29" s="13" t="s">
        <v>58</v>
      </c>
      <c r="C29" s="13">
        <v>757.89</v>
      </c>
      <c r="D29" s="3">
        <f>D27+C29</f>
        <v>7210.56</v>
      </c>
      <c r="E29" s="1"/>
      <c r="F29" s="1"/>
    </row>
    <row r="30" spans="1:6">
      <c r="A30" s="40"/>
      <c r="B30" s="3" t="s">
        <v>13</v>
      </c>
      <c r="C30" s="40"/>
      <c r="D30" s="40"/>
      <c r="E30" s="1"/>
      <c r="F30" s="1"/>
    </row>
    <row r="31" spans="1:6" ht="30">
      <c r="A31" s="13">
        <v>1</v>
      </c>
      <c r="B31" s="13" t="s">
        <v>58</v>
      </c>
      <c r="C31" s="13">
        <v>757.89</v>
      </c>
      <c r="D31" s="3">
        <f>D29+C31</f>
        <v>7968.4500000000007</v>
      </c>
      <c r="E31" s="1"/>
      <c r="F31" s="1"/>
    </row>
    <row r="32" spans="1:6">
      <c r="A32" s="40"/>
      <c r="B32" s="3" t="s">
        <v>14</v>
      </c>
      <c r="C32" s="40"/>
      <c r="D32" s="3"/>
      <c r="E32" s="1"/>
      <c r="F32" s="1"/>
    </row>
    <row r="33" spans="1:6" ht="30">
      <c r="A33" s="13">
        <v>1</v>
      </c>
      <c r="B33" s="13" t="s">
        <v>58</v>
      </c>
      <c r="C33" s="13">
        <v>757.89</v>
      </c>
      <c r="D33" s="3">
        <f>D31+C33</f>
        <v>8726.34</v>
      </c>
      <c r="E33" s="1"/>
      <c r="F33" s="1"/>
    </row>
    <row r="34" spans="1:6">
      <c r="A34" s="40"/>
      <c r="B34" s="3" t="s">
        <v>15</v>
      </c>
      <c r="C34" s="40"/>
      <c r="D34" s="3"/>
      <c r="E34" s="1"/>
      <c r="F34" s="1"/>
    </row>
    <row r="35" spans="1:6" ht="30">
      <c r="A35" s="13">
        <v>1</v>
      </c>
      <c r="B35" s="13" t="s">
        <v>58</v>
      </c>
      <c r="C35" s="13">
        <v>757.89</v>
      </c>
      <c r="D35" s="3"/>
      <c r="E35" s="1"/>
      <c r="F35" s="1"/>
    </row>
    <row r="36" spans="1:6" ht="30">
      <c r="A36" s="40">
        <v>2</v>
      </c>
      <c r="B36" s="40" t="s">
        <v>156</v>
      </c>
      <c r="C36" s="40">
        <v>18012.36</v>
      </c>
      <c r="D36" s="3"/>
      <c r="E36" s="1"/>
      <c r="F36" s="1"/>
    </row>
    <row r="37" spans="1:6">
      <c r="A37" s="40"/>
      <c r="B37" s="3" t="s">
        <v>68</v>
      </c>
      <c r="C37" s="40">
        <f>SUM(C35:C36)</f>
        <v>18770.25</v>
      </c>
      <c r="D37" s="3">
        <f>D33+C37</f>
        <v>27496.59</v>
      </c>
      <c r="E37" s="1"/>
      <c r="F37" s="1"/>
    </row>
    <row r="38" spans="1:6">
      <c r="A38" s="40"/>
      <c r="B38" s="13"/>
      <c r="C38" s="13"/>
      <c r="D38" s="3"/>
      <c r="E38" s="1"/>
      <c r="F38" s="1"/>
    </row>
    <row r="39" spans="1:6">
      <c r="A39" s="40"/>
      <c r="B39" s="40"/>
      <c r="C39" s="40"/>
      <c r="D39" s="3"/>
      <c r="E39" s="1"/>
      <c r="F39" s="1"/>
    </row>
    <row r="40" spans="1:6">
      <c r="A40" s="40"/>
      <c r="B40" s="40"/>
      <c r="C40" s="40"/>
      <c r="D40" s="3"/>
      <c r="E40" s="1"/>
      <c r="F40" s="1"/>
    </row>
    <row r="41" spans="1:6">
      <c r="A41" s="13"/>
      <c r="B41" s="13"/>
      <c r="C41" s="13"/>
      <c r="D41" s="3"/>
      <c r="E41" s="1"/>
      <c r="F41" s="1"/>
    </row>
    <row r="42" spans="1:6">
      <c r="A42" s="13"/>
      <c r="B42" s="3"/>
      <c r="C42" s="13"/>
      <c r="D42" s="3"/>
      <c r="E42" s="1"/>
      <c r="F42" s="1"/>
    </row>
    <row r="43" spans="1:6">
      <c r="A43" s="13"/>
      <c r="B43" s="13"/>
      <c r="C43" s="13"/>
      <c r="D43" s="3"/>
      <c r="E43" s="1"/>
      <c r="F43" s="1"/>
    </row>
    <row r="44" spans="1:6">
      <c r="A44" s="13"/>
      <c r="B44" s="13"/>
      <c r="C44" s="13"/>
      <c r="D44" s="3"/>
      <c r="E44" s="1"/>
      <c r="F44" s="1"/>
    </row>
    <row r="45" spans="1:6">
      <c r="A45" s="13"/>
      <c r="B45" s="13"/>
      <c r="C45" s="13"/>
      <c r="D45" s="3"/>
      <c r="E45" s="1"/>
      <c r="F45" s="1"/>
    </row>
    <row r="46" spans="1:6">
      <c r="A46" s="13"/>
      <c r="B46" s="3"/>
      <c r="C46" s="13"/>
      <c r="D46" s="3"/>
      <c r="E46" s="1"/>
      <c r="F46" s="1"/>
    </row>
    <row r="47" spans="1:6">
      <c r="A47" s="13"/>
      <c r="B47" s="13"/>
      <c r="C47" s="13"/>
      <c r="D47" s="3"/>
      <c r="E47" s="1"/>
      <c r="F47" s="1"/>
    </row>
    <row r="48" spans="1:6">
      <c r="A48" s="13"/>
      <c r="B48" s="3"/>
      <c r="C48" s="13"/>
      <c r="D48" s="3"/>
      <c r="E48" s="1"/>
      <c r="F48" s="1"/>
    </row>
    <row r="49" spans="1:6">
      <c r="A49" s="13"/>
      <c r="B49" s="13"/>
      <c r="C49" s="13"/>
      <c r="D49" s="3"/>
      <c r="E49" s="1"/>
      <c r="F49" s="1"/>
    </row>
    <row r="50" spans="1:6">
      <c r="A50" s="13"/>
      <c r="B50" s="13"/>
      <c r="C50" s="13"/>
      <c r="D50" s="3"/>
      <c r="E50" s="1"/>
      <c r="F50" s="1"/>
    </row>
    <row r="51" spans="1:6">
      <c r="A51" s="13"/>
      <c r="B51" s="13"/>
      <c r="C51" s="13"/>
      <c r="D51" s="3"/>
      <c r="E51" s="1"/>
      <c r="F51" s="1"/>
    </row>
    <row r="52" spans="1:6">
      <c r="A52" s="13"/>
      <c r="B52" s="3"/>
      <c r="C52" s="13"/>
      <c r="D52" s="13"/>
      <c r="E52" s="1"/>
      <c r="F52" s="1"/>
    </row>
    <row r="53" spans="1:6">
      <c r="A53" s="13"/>
      <c r="B53" s="13"/>
      <c r="C53" s="13"/>
      <c r="D53" s="3"/>
      <c r="E53" s="1"/>
      <c r="F53" s="1"/>
    </row>
    <row r="54" spans="1:6">
      <c r="A54" s="13"/>
      <c r="B54" s="40"/>
      <c r="C54" s="40"/>
      <c r="D54" s="3"/>
      <c r="E54" s="1"/>
      <c r="F54" s="1"/>
    </row>
    <row r="55" spans="1:6">
      <c r="A55" s="13"/>
      <c r="B55" s="40"/>
      <c r="C55" s="40"/>
      <c r="D55" s="3"/>
      <c r="E55" s="1"/>
      <c r="F55" s="1"/>
    </row>
    <row r="56" spans="1:6">
      <c r="A56" s="13"/>
      <c r="B56" s="51"/>
      <c r="C56" s="13"/>
      <c r="D56" s="3"/>
      <c r="E56" s="1"/>
      <c r="F56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67"/>
  <sheetViews>
    <sheetView topLeftCell="A31" workbookViewId="0">
      <selection activeCell="D65" sqref="D65"/>
    </sheetView>
  </sheetViews>
  <sheetFormatPr defaultRowHeight="15"/>
  <cols>
    <col min="1" max="1" width="4.28515625" customWidth="1"/>
    <col min="2" max="2" width="47.28515625" customWidth="1"/>
    <col min="3" max="3" width="9.5703125" bestFit="1" customWidth="1"/>
    <col min="4" max="4" width="13.7109375" customWidth="1"/>
    <col min="10" max="10" width="5" customWidth="1"/>
    <col min="11" max="11" width="45.5703125" customWidth="1"/>
    <col min="12" max="12" width="9.140625" customWidth="1"/>
  </cols>
  <sheetData>
    <row r="1" spans="1:15" ht="15.95" customHeight="1">
      <c r="A1" s="1"/>
      <c r="B1" s="73" t="s">
        <v>61</v>
      </c>
      <c r="C1" s="73"/>
      <c r="D1" s="73"/>
      <c r="E1" s="7"/>
      <c r="F1" s="7"/>
      <c r="G1" s="7"/>
    </row>
    <row r="2" spans="1:15" ht="15.95" customHeight="1">
      <c r="A2" s="1"/>
      <c r="B2" s="2" t="s">
        <v>52</v>
      </c>
      <c r="C2" s="39"/>
      <c r="D2" s="39"/>
      <c r="E2" s="1"/>
      <c r="F2" s="1"/>
      <c r="G2" s="1"/>
    </row>
    <row r="3" spans="1:15" ht="15.95" customHeight="1">
      <c r="A3" s="1"/>
      <c r="B3" s="72" t="s">
        <v>6</v>
      </c>
      <c r="C3" s="72"/>
      <c r="D3" s="72"/>
      <c r="E3" s="1"/>
      <c r="F3" s="1"/>
      <c r="G3" s="1"/>
    </row>
    <row r="4" spans="1:15">
      <c r="A4" s="8"/>
      <c r="B4" s="9" t="s">
        <v>0</v>
      </c>
      <c r="C4" s="8" t="s">
        <v>1</v>
      </c>
      <c r="D4" s="9" t="s">
        <v>26</v>
      </c>
      <c r="E4" s="1"/>
      <c r="F4" s="1"/>
      <c r="G4" s="1"/>
    </row>
    <row r="5" spans="1:15">
      <c r="A5" s="8"/>
      <c r="B5" s="3" t="s">
        <v>2</v>
      </c>
      <c r="C5" s="8"/>
      <c r="D5" s="8"/>
      <c r="E5" s="1"/>
      <c r="F5" s="1"/>
      <c r="G5" s="1"/>
    </row>
    <row r="6" spans="1:15">
      <c r="A6" s="8">
        <v>1</v>
      </c>
      <c r="B6" s="13" t="s">
        <v>64</v>
      </c>
      <c r="C6" s="8">
        <v>5913.39</v>
      </c>
      <c r="D6" s="10"/>
      <c r="E6" s="1"/>
      <c r="F6" s="1"/>
      <c r="G6" s="1"/>
    </row>
    <row r="7" spans="1:15" s="1" customFormat="1">
      <c r="A7" s="40">
        <v>2</v>
      </c>
      <c r="B7" s="40" t="s">
        <v>65</v>
      </c>
      <c r="C7" s="40">
        <v>5643</v>
      </c>
      <c r="D7" s="13"/>
      <c r="H7"/>
      <c r="I7"/>
      <c r="J7"/>
      <c r="K7"/>
      <c r="L7"/>
      <c r="M7"/>
      <c r="N7"/>
      <c r="O7"/>
    </row>
    <row r="8" spans="1:15" s="4" customFormat="1">
      <c r="A8" s="40"/>
      <c r="B8" s="13" t="s">
        <v>68</v>
      </c>
      <c r="C8" s="40">
        <f>SUM(C6:C7)</f>
        <v>11556.39</v>
      </c>
      <c r="D8" s="3">
        <v>11556.39</v>
      </c>
      <c r="H8"/>
      <c r="I8"/>
      <c r="J8"/>
      <c r="K8"/>
      <c r="L8"/>
      <c r="M8"/>
      <c r="N8"/>
      <c r="O8"/>
    </row>
    <row r="9" spans="1:15" s="4" customFormat="1">
      <c r="A9" s="40"/>
      <c r="B9" s="3" t="s">
        <v>5</v>
      </c>
      <c r="C9" s="40"/>
      <c r="D9" s="3"/>
      <c r="H9"/>
      <c r="I9"/>
      <c r="J9"/>
      <c r="K9"/>
      <c r="L9"/>
      <c r="M9"/>
      <c r="N9"/>
      <c r="O9"/>
    </row>
    <row r="10" spans="1:15" s="1" customFormat="1" ht="15" customHeight="1">
      <c r="A10" s="40">
        <v>1</v>
      </c>
      <c r="B10" s="40" t="s">
        <v>65</v>
      </c>
      <c r="C10" s="40">
        <v>5643</v>
      </c>
      <c r="D10" s="3"/>
      <c r="H10"/>
      <c r="I10"/>
      <c r="J10"/>
      <c r="K10"/>
      <c r="L10"/>
      <c r="M10"/>
      <c r="N10"/>
      <c r="O10"/>
    </row>
    <row r="11" spans="1:15" s="1" customFormat="1" ht="15" customHeight="1">
      <c r="A11" s="40">
        <v>2</v>
      </c>
      <c r="B11" s="13" t="s">
        <v>73</v>
      </c>
      <c r="C11" s="40">
        <v>800</v>
      </c>
      <c r="D11" s="3"/>
      <c r="H11"/>
      <c r="I11"/>
      <c r="J11"/>
      <c r="K11"/>
      <c r="L11"/>
      <c r="M11"/>
      <c r="N11"/>
      <c r="O11"/>
    </row>
    <row r="12" spans="1:15" s="1" customFormat="1">
      <c r="A12" s="40"/>
      <c r="B12" s="13" t="s">
        <v>68</v>
      </c>
      <c r="C12" s="40">
        <f>SUM(C10:C11)</f>
        <v>6443</v>
      </c>
      <c r="D12" s="3">
        <f>D8+C12</f>
        <v>17999.39</v>
      </c>
      <c r="H12"/>
      <c r="I12"/>
      <c r="J12"/>
      <c r="K12"/>
      <c r="L12"/>
      <c r="M12"/>
      <c r="N12"/>
      <c r="O12"/>
    </row>
    <row r="13" spans="1:15" s="1" customFormat="1">
      <c r="A13" s="40"/>
      <c r="B13" s="3" t="s">
        <v>3</v>
      </c>
      <c r="C13" s="40"/>
      <c r="D13" s="3"/>
      <c r="H13"/>
      <c r="I13"/>
      <c r="J13"/>
      <c r="K13"/>
      <c r="L13"/>
      <c r="M13"/>
      <c r="N13"/>
      <c r="O13"/>
    </row>
    <row r="14" spans="1:15" s="1" customFormat="1">
      <c r="A14" s="40">
        <v>1</v>
      </c>
      <c r="B14" s="40" t="s">
        <v>65</v>
      </c>
      <c r="C14" s="40">
        <v>5643</v>
      </c>
      <c r="D14" s="3">
        <f>D12+C14</f>
        <v>23642.39</v>
      </c>
      <c r="H14"/>
      <c r="I14"/>
      <c r="J14"/>
      <c r="K14"/>
      <c r="L14"/>
      <c r="M14"/>
      <c r="N14"/>
      <c r="O14"/>
    </row>
    <row r="15" spans="1:15" s="4" customFormat="1">
      <c r="A15" s="40"/>
      <c r="B15" s="3" t="s">
        <v>7</v>
      </c>
      <c r="C15" s="40"/>
      <c r="D15" s="3"/>
      <c r="H15"/>
      <c r="I15"/>
      <c r="J15"/>
      <c r="K15"/>
      <c r="L15"/>
      <c r="M15"/>
      <c r="N15"/>
      <c r="O15"/>
    </row>
    <row r="16" spans="1:15" s="4" customFormat="1">
      <c r="A16" s="40">
        <v>1</v>
      </c>
      <c r="B16" s="40" t="s">
        <v>65</v>
      </c>
      <c r="C16" s="40">
        <v>5643</v>
      </c>
      <c r="D16" s="3"/>
      <c r="H16"/>
      <c r="I16"/>
      <c r="J16"/>
      <c r="K16"/>
      <c r="L16"/>
      <c r="M16"/>
      <c r="N16"/>
      <c r="O16"/>
    </row>
    <row r="17" spans="1:15" s="1" customFormat="1">
      <c r="A17" s="40">
        <v>2</v>
      </c>
      <c r="B17" s="13" t="s">
        <v>82</v>
      </c>
      <c r="C17" s="40">
        <v>3200</v>
      </c>
      <c r="D17" s="3"/>
      <c r="H17"/>
      <c r="I17"/>
      <c r="J17"/>
      <c r="K17"/>
      <c r="L17"/>
      <c r="M17"/>
      <c r="N17"/>
      <c r="O17"/>
    </row>
    <row r="18" spans="1:15" s="1" customFormat="1">
      <c r="A18" s="40">
        <v>3</v>
      </c>
      <c r="B18" s="13" t="s">
        <v>83</v>
      </c>
      <c r="C18" s="40">
        <v>1686.04</v>
      </c>
      <c r="D18" s="3"/>
      <c r="H18"/>
      <c r="I18"/>
      <c r="J18"/>
      <c r="K18"/>
      <c r="L18"/>
      <c r="M18"/>
      <c r="N18"/>
      <c r="O18"/>
    </row>
    <row r="19" spans="1:15" s="1" customFormat="1">
      <c r="A19" s="40"/>
      <c r="B19" s="13" t="s">
        <v>68</v>
      </c>
      <c r="C19" s="40">
        <f>SUM(C16:C18)</f>
        <v>10529.04</v>
      </c>
      <c r="D19" s="3">
        <f>D14+C19</f>
        <v>34171.43</v>
      </c>
      <c r="H19"/>
      <c r="I19"/>
      <c r="J19"/>
      <c r="K19"/>
      <c r="L19"/>
      <c r="M19"/>
      <c r="N19"/>
      <c r="O19"/>
    </row>
    <row r="20" spans="1:15" s="1" customFormat="1">
      <c r="A20" s="40"/>
      <c r="B20" s="3" t="s">
        <v>8</v>
      </c>
      <c r="C20" s="40"/>
      <c r="D20" s="3"/>
      <c r="H20"/>
      <c r="I20"/>
      <c r="J20"/>
      <c r="K20"/>
      <c r="L20"/>
      <c r="M20"/>
      <c r="N20"/>
      <c r="O20"/>
    </row>
    <row r="21" spans="1:15" s="4" customFormat="1">
      <c r="A21" s="40">
        <v>1</v>
      </c>
      <c r="B21" s="40" t="s">
        <v>65</v>
      </c>
      <c r="C21" s="40">
        <v>5643</v>
      </c>
      <c r="D21" s="3"/>
      <c r="H21"/>
      <c r="I21"/>
      <c r="J21"/>
      <c r="K21"/>
      <c r="L21"/>
      <c r="M21"/>
      <c r="N21"/>
      <c r="O21"/>
    </row>
    <row r="22" spans="1:15" s="1" customFormat="1">
      <c r="A22" s="40">
        <v>2</v>
      </c>
      <c r="B22" s="13" t="s">
        <v>88</v>
      </c>
      <c r="C22" s="40">
        <v>3200</v>
      </c>
      <c r="D22" s="13"/>
      <c r="H22"/>
      <c r="I22"/>
      <c r="J22"/>
      <c r="K22"/>
      <c r="L22"/>
      <c r="M22"/>
      <c r="N22"/>
      <c r="O22"/>
    </row>
    <row r="23" spans="1:15" s="1" customFormat="1">
      <c r="A23" s="40">
        <v>3</v>
      </c>
      <c r="B23" s="13" t="s">
        <v>89</v>
      </c>
      <c r="C23" s="40">
        <v>6400</v>
      </c>
      <c r="D23" s="13"/>
      <c r="H23"/>
      <c r="I23"/>
      <c r="J23"/>
      <c r="K23"/>
      <c r="L23"/>
      <c r="M23"/>
      <c r="N23"/>
      <c r="O23"/>
    </row>
    <row r="24" spans="1:15" s="1" customFormat="1">
      <c r="A24" s="40">
        <v>4</v>
      </c>
      <c r="B24" s="13" t="s">
        <v>90</v>
      </c>
      <c r="C24" s="40">
        <v>149.94</v>
      </c>
      <c r="D24" s="3"/>
      <c r="H24"/>
      <c r="I24"/>
      <c r="J24"/>
      <c r="K24"/>
      <c r="L24"/>
      <c r="M24"/>
      <c r="N24"/>
      <c r="O24"/>
    </row>
    <row r="25" spans="1:15" s="1" customFormat="1">
      <c r="A25" s="40"/>
      <c r="B25" s="13" t="s">
        <v>91</v>
      </c>
      <c r="C25" s="40">
        <v>570</v>
      </c>
      <c r="D25" s="3"/>
      <c r="H25"/>
      <c r="I25"/>
      <c r="J25"/>
      <c r="K25"/>
      <c r="L25"/>
      <c r="M25"/>
      <c r="N25"/>
      <c r="O25"/>
    </row>
    <row r="26" spans="1:15" s="1" customFormat="1" ht="15.75" customHeight="1">
      <c r="A26" s="40"/>
      <c r="B26" s="13" t="s">
        <v>68</v>
      </c>
      <c r="C26" s="40">
        <f>SUM(C21:C25)</f>
        <v>15962.94</v>
      </c>
      <c r="D26" s="3">
        <f>D19+C26</f>
        <v>50134.37</v>
      </c>
      <c r="H26"/>
      <c r="I26"/>
      <c r="J26"/>
      <c r="K26"/>
      <c r="L26"/>
      <c r="M26"/>
      <c r="N26"/>
      <c r="O26"/>
    </row>
    <row r="27" spans="1:15" s="1" customFormat="1">
      <c r="A27" s="40"/>
      <c r="B27" s="3" t="s">
        <v>9</v>
      </c>
      <c r="C27" s="40"/>
      <c r="D27" s="3"/>
      <c r="H27"/>
      <c r="I27"/>
      <c r="J27"/>
      <c r="K27"/>
      <c r="L27"/>
      <c r="M27"/>
      <c r="N27"/>
      <c r="O27"/>
    </row>
    <row r="28" spans="1:15" s="1" customFormat="1">
      <c r="A28" s="40">
        <v>1</v>
      </c>
      <c r="B28" s="40" t="s">
        <v>65</v>
      </c>
      <c r="C28" s="40">
        <v>5643</v>
      </c>
      <c r="D28" s="3">
        <f>D26+C28</f>
        <v>55777.37</v>
      </c>
    </row>
    <row r="29" spans="1:15">
      <c r="A29" s="40"/>
      <c r="B29" s="3" t="s">
        <v>10</v>
      </c>
      <c r="C29" s="40"/>
      <c r="D29" s="15"/>
    </row>
    <row r="30" spans="1:15">
      <c r="A30" s="40">
        <v>1</v>
      </c>
      <c r="B30" s="40" t="s">
        <v>65</v>
      </c>
      <c r="C30" s="40">
        <v>5643</v>
      </c>
      <c r="D30" s="15"/>
    </row>
    <row r="31" spans="1:15">
      <c r="A31" s="43">
        <v>2</v>
      </c>
      <c r="B31" s="24" t="s">
        <v>110</v>
      </c>
      <c r="C31" s="43">
        <v>400</v>
      </c>
      <c r="D31" s="15"/>
    </row>
    <row r="32" spans="1:15">
      <c r="A32" s="43"/>
      <c r="B32" s="24" t="s">
        <v>68</v>
      </c>
      <c r="C32" s="43">
        <f>SUM(C30:C31)</f>
        <v>6043</v>
      </c>
      <c r="D32" s="14">
        <f>D28+C32</f>
        <v>61820.37</v>
      </c>
    </row>
    <row r="33" spans="1:4">
      <c r="A33" s="43"/>
      <c r="B33" s="33" t="s">
        <v>11</v>
      </c>
      <c r="C33" s="43"/>
      <c r="D33" s="14"/>
    </row>
    <row r="34" spans="1:4">
      <c r="A34" s="43">
        <v>1</v>
      </c>
      <c r="B34" s="40" t="s">
        <v>65</v>
      </c>
      <c r="C34" s="40">
        <v>5643</v>
      </c>
      <c r="D34" s="14"/>
    </row>
    <row r="35" spans="1:4">
      <c r="A35" s="43">
        <v>2</v>
      </c>
      <c r="B35" s="24" t="s">
        <v>116</v>
      </c>
      <c r="C35" s="43">
        <v>3200</v>
      </c>
      <c r="D35" s="14"/>
    </row>
    <row r="36" spans="1:4">
      <c r="A36" s="43"/>
      <c r="B36" s="24" t="s">
        <v>68</v>
      </c>
      <c r="C36" s="43">
        <f>SUM(C34:C35)</f>
        <v>8843</v>
      </c>
      <c r="D36" s="14">
        <f>D32+C36</f>
        <v>70663.37</v>
      </c>
    </row>
    <row r="37" spans="1:4">
      <c r="A37" s="43"/>
      <c r="B37" s="33" t="s">
        <v>12</v>
      </c>
      <c r="C37" s="43"/>
      <c r="D37" s="14"/>
    </row>
    <row r="38" spans="1:4">
      <c r="A38" s="43">
        <v>1</v>
      </c>
      <c r="B38" s="40" t="s">
        <v>65</v>
      </c>
      <c r="C38" s="40">
        <v>5643</v>
      </c>
      <c r="D38" s="14"/>
    </row>
    <row r="39" spans="1:4">
      <c r="A39" s="43">
        <v>2</v>
      </c>
      <c r="B39" s="24" t="s">
        <v>124</v>
      </c>
      <c r="C39" s="43">
        <v>171.63</v>
      </c>
      <c r="D39" s="14"/>
    </row>
    <row r="40" spans="1:4">
      <c r="A40" s="43"/>
      <c r="B40" s="24" t="s">
        <v>125</v>
      </c>
      <c r="C40" s="43">
        <v>579</v>
      </c>
      <c r="D40" s="14"/>
    </row>
    <row r="41" spans="1:4">
      <c r="A41" s="43"/>
      <c r="B41" s="24" t="s">
        <v>126</v>
      </c>
      <c r="C41" s="43">
        <v>613.5</v>
      </c>
      <c r="D41" s="14"/>
    </row>
    <row r="42" spans="1:4">
      <c r="A42" s="43">
        <v>3</v>
      </c>
      <c r="B42" s="24" t="s">
        <v>127</v>
      </c>
      <c r="C42" s="43">
        <v>3200</v>
      </c>
      <c r="D42" s="15"/>
    </row>
    <row r="43" spans="1:4" ht="30">
      <c r="A43" s="15">
        <v>4</v>
      </c>
      <c r="B43" s="24" t="s">
        <v>128</v>
      </c>
      <c r="C43" s="15">
        <v>6542</v>
      </c>
      <c r="D43" s="15"/>
    </row>
    <row r="44" spans="1:4">
      <c r="A44" s="15"/>
      <c r="B44" s="24" t="s">
        <v>68</v>
      </c>
      <c r="C44" s="15">
        <f>SUM(C38:C43)</f>
        <v>16749.13</v>
      </c>
      <c r="D44" s="14">
        <f>D36+C44</f>
        <v>87412.5</v>
      </c>
    </row>
    <row r="45" spans="1:4">
      <c r="A45" s="15"/>
      <c r="B45" s="33" t="s">
        <v>13</v>
      </c>
      <c r="C45" s="15"/>
      <c r="D45" s="14"/>
    </row>
    <row r="46" spans="1:4">
      <c r="A46" s="15">
        <v>1</v>
      </c>
      <c r="B46" s="24" t="s">
        <v>134</v>
      </c>
      <c r="C46" s="15">
        <v>94.68</v>
      </c>
      <c r="D46" s="14"/>
    </row>
    <row r="47" spans="1:4">
      <c r="A47" s="15">
        <v>2</v>
      </c>
      <c r="B47" s="24" t="s">
        <v>135</v>
      </c>
      <c r="C47" s="15">
        <v>898.07</v>
      </c>
      <c r="D47" s="14"/>
    </row>
    <row r="48" spans="1:4">
      <c r="A48" s="15">
        <v>3</v>
      </c>
      <c r="B48" s="24" t="s">
        <v>136</v>
      </c>
      <c r="C48" s="15">
        <v>581</v>
      </c>
      <c r="D48" s="14"/>
    </row>
    <row r="49" spans="1:4">
      <c r="A49" s="15">
        <v>4</v>
      </c>
      <c r="B49" s="24" t="s">
        <v>137</v>
      </c>
      <c r="C49" s="15">
        <v>420.66</v>
      </c>
      <c r="D49" s="15"/>
    </row>
    <row r="50" spans="1:4">
      <c r="A50" s="15">
        <v>5</v>
      </c>
      <c r="B50" s="24" t="s">
        <v>138</v>
      </c>
      <c r="C50" s="15">
        <v>453.8</v>
      </c>
      <c r="D50" s="15"/>
    </row>
    <row r="51" spans="1:4">
      <c r="A51" s="15">
        <v>6</v>
      </c>
      <c r="B51" s="40" t="s">
        <v>65</v>
      </c>
      <c r="C51" s="40">
        <v>5643</v>
      </c>
      <c r="D51" s="15"/>
    </row>
    <row r="52" spans="1:4">
      <c r="A52" s="15">
        <v>7</v>
      </c>
      <c r="B52" s="24" t="s">
        <v>140</v>
      </c>
      <c r="C52" s="15">
        <v>400</v>
      </c>
      <c r="D52" s="15"/>
    </row>
    <row r="53" spans="1:4">
      <c r="A53" s="15"/>
      <c r="B53" s="24" t="s">
        <v>68</v>
      </c>
      <c r="C53" s="15">
        <f>SUM(C46:C52)</f>
        <v>8491.2099999999991</v>
      </c>
      <c r="D53" s="14">
        <f>D44+C53</f>
        <v>95903.709999999992</v>
      </c>
    </row>
    <row r="54" spans="1:4">
      <c r="A54" s="15"/>
      <c r="B54" s="33" t="s">
        <v>14</v>
      </c>
      <c r="C54" s="15"/>
      <c r="D54" s="14"/>
    </row>
    <row r="55" spans="1:4">
      <c r="A55" s="15">
        <v>1</v>
      </c>
      <c r="B55" s="24" t="s">
        <v>154</v>
      </c>
      <c r="C55" s="15">
        <v>288.58999999999997</v>
      </c>
      <c r="D55" s="14"/>
    </row>
    <row r="56" spans="1:4">
      <c r="A56" s="15">
        <v>2</v>
      </c>
      <c r="B56" s="24" t="s">
        <v>145</v>
      </c>
      <c r="C56" s="15">
        <v>371.19</v>
      </c>
      <c r="D56" s="14"/>
    </row>
    <row r="57" spans="1:4">
      <c r="A57" s="15">
        <v>3</v>
      </c>
      <c r="B57" s="40" t="s">
        <v>65</v>
      </c>
      <c r="C57" s="40">
        <v>5643</v>
      </c>
      <c r="D57" s="15"/>
    </row>
    <row r="58" spans="1:4">
      <c r="A58" s="15">
        <v>4</v>
      </c>
      <c r="B58" s="24" t="s">
        <v>146</v>
      </c>
      <c r="C58" s="15">
        <v>-286</v>
      </c>
      <c r="D58" s="15"/>
    </row>
    <row r="59" spans="1:4">
      <c r="A59" s="15">
        <v>5</v>
      </c>
      <c r="B59" s="24" t="s">
        <v>147</v>
      </c>
      <c r="C59" s="15">
        <v>-300</v>
      </c>
      <c r="D59" s="15"/>
    </row>
    <row r="60" spans="1:4">
      <c r="A60" s="15">
        <v>6</v>
      </c>
      <c r="B60" s="24" t="s">
        <v>148</v>
      </c>
      <c r="C60" s="15">
        <v>400</v>
      </c>
      <c r="D60" s="15"/>
    </row>
    <row r="61" spans="1:4">
      <c r="A61" s="15"/>
      <c r="B61" s="24" t="s">
        <v>68</v>
      </c>
      <c r="C61" s="15">
        <f>SUM(C55:C60)</f>
        <v>6116.78</v>
      </c>
      <c r="D61" s="14">
        <f>D53+C61</f>
        <v>102020.48999999999</v>
      </c>
    </row>
    <row r="62" spans="1:4">
      <c r="A62" s="15"/>
      <c r="B62" s="33" t="s">
        <v>15</v>
      </c>
      <c r="C62" s="15"/>
      <c r="D62" s="15"/>
    </row>
    <row r="63" spans="1:4">
      <c r="A63" s="15">
        <v>1</v>
      </c>
      <c r="B63" s="40" t="s">
        <v>65</v>
      </c>
      <c r="C63" s="40">
        <v>5643</v>
      </c>
      <c r="D63" s="15"/>
    </row>
    <row r="64" spans="1:4" ht="30">
      <c r="A64" s="15">
        <v>2</v>
      </c>
      <c r="B64" s="24" t="s">
        <v>155</v>
      </c>
      <c r="C64" s="40">
        <v>1700</v>
      </c>
      <c r="D64" s="15"/>
    </row>
    <row r="65" spans="1:4">
      <c r="A65" s="15"/>
      <c r="B65" s="13" t="s">
        <v>68</v>
      </c>
      <c r="C65" s="40">
        <f>SUM(C63:C64)</f>
        <v>7343</v>
      </c>
      <c r="D65" s="14">
        <f>D61+C65</f>
        <v>109363.48999999999</v>
      </c>
    </row>
    <row r="66" spans="1:4">
      <c r="A66" s="15"/>
      <c r="B66" s="24"/>
      <c r="C66" s="15"/>
      <c r="D66" s="15"/>
    </row>
    <row r="67" spans="1:4">
      <c r="A67" s="15"/>
      <c r="B67" s="33"/>
      <c r="C67" s="14"/>
      <c r="D67" s="14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67"/>
  <sheetViews>
    <sheetView topLeftCell="A37" workbookViewId="0">
      <selection activeCell="D63" sqref="D63"/>
    </sheetView>
  </sheetViews>
  <sheetFormatPr defaultRowHeight="15"/>
  <cols>
    <col min="1" max="1" width="4.28515625" customWidth="1"/>
    <col min="2" max="2" width="46" customWidth="1"/>
  </cols>
  <sheetData>
    <row r="1" spans="1:4" ht="15.75">
      <c r="A1" s="1"/>
      <c r="B1" s="73" t="s">
        <v>61</v>
      </c>
      <c r="C1" s="73"/>
      <c r="D1" s="73"/>
    </row>
    <row r="2" spans="1:4" ht="15.75">
      <c r="A2" s="1"/>
      <c r="B2" s="2" t="s">
        <v>52</v>
      </c>
      <c r="C2" s="39"/>
      <c r="D2" s="39"/>
    </row>
    <row r="3" spans="1:4" ht="15.75">
      <c r="A3" s="1"/>
      <c r="B3" s="72" t="s">
        <v>34</v>
      </c>
      <c r="C3" s="72"/>
      <c r="D3" s="72"/>
    </row>
    <row r="4" spans="1:4" ht="26.25">
      <c r="A4" s="10"/>
      <c r="B4" s="9" t="s">
        <v>0</v>
      </c>
      <c r="C4" s="8" t="s">
        <v>1</v>
      </c>
      <c r="D4" s="9" t="s">
        <v>26</v>
      </c>
    </row>
    <row r="5" spans="1:4">
      <c r="A5" s="8"/>
      <c r="B5" s="3" t="s">
        <v>2</v>
      </c>
      <c r="C5" s="8"/>
      <c r="D5" s="8"/>
    </row>
    <row r="6" spans="1:4" ht="30">
      <c r="A6" s="8">
        <v>1</v>
      </c>
      <c r="B6" s="13" t="s">
        <v>70</v>
      </c>
      <c r="C6" s="45">
        <v>207</v>
      </c>
      <c r="D6" s="10"/>
    </row>
    <row r="7" spans="1:4" ht="30">
      <c r="A7" s="8">
        <v>2</v>
      </c>
      <c r="B7" s="13" t="s">
        <v>71</v>
      </c>
      <c r="C7" s="45">
        <v>1309.56</v>
      </c>
      <c r="D7" s="10"/>
    </row>
    <row r="8" spans="1:4">
      <c r="A8" s="8"/>
      <c r="B8" s="13" t="s">
        <v>68</v>
      </c>
      <c r="C8" s="45">
        <f>SUM(C6:C7)</f>
        <v>1516.56</v>
      </c>
      <c r="D8" s="10">
        <v>1516.56</v>
      </c>
    </row>
    <row r="9" spans="1:4">
      <c r="A9" s="40"/>
      <c r="B9" s="3" t="s">
        <v>5</v>
      </c>
      <c r="C9" s="40"/>
      <c r="D9" s="3"/>
    </row>
    <row r="10" spans="1:4" ht="30">
      <c r="A10" s="8">
        <v>1</v>
      </c>
      <c r="B10" s="40" t="s">
        <v>74</v>
      </c>
      <c r="C10" s="40">
        <v>346.5</v>
      </c>
      <c r="D10" s="13"/>
    </row>
    <row r="11" spans="1:4">
      <c r="A11" s="8">
        <v>2</v>
      </c>
      <c r="B11" s="13" t="s">
        <v>75</v>
      </c>
      <c r="C11" s="40">
        <v>78.19</v>
      </c>
      <c r="D11" s="3"/>
    </row>
    <row r="12" spans="1:4">
      <c r="A12" s="40">
        <v>3</v>
      </c>
      <c r="B12" s="13" t="s">
        <v>76</v>
      </c>
      <c r="C12" s="40">
        <v>78.19</v>
      </c>
      <c r="D12" s="3"/>
    </row>
    <row r="13" spans="1:4">
      <c r="A13" s="40">
        <v>4</v>
      </c>
      <c r="B13" s="13" t="s">
        <v>77</v>
      </c>
      <c r="C13" s="40">
        <v>100.41</v>
      </c>
      <c r="D13" s="13"/>
    </row>
    <row r="14" spans="1:4">
      <c r="A14" s="40">
        <v>5</v>
      </c>
      <c r="B14" s="13" t="s">
        <v>78</v>
      </c>
      <c r="C14" s="40">
        <v>650.85</v>
      </c>
      <c r="D14" s="3"/>
    </row>
    <row r="15" spans="1:4">
      <c r="A15" s="40"/>
      <c r="B15" s="3" t="s">
        <v>68</v>
      </c>
      <c r="C15" s="3">
        <f>SUM(C10:C14)</f>
        <v>1254.1399999999999</v>
      </c>
      <c r="D15" s="3">
        <f>D8+C15</f>
        <v>2770.7</v>
      </c>
    </row>
    <row r="16" spans="1:4">
      <c r="A16" s="40"/>
      <c r="B16" s="3" t="s">
        <v>3</v>
      </c>
      <c r="C16" s="13"/>
      <c r="D16" s="13"/>
    </row>
    <row r="17" spans="1:4" ht="30">
      <c r="A17" s="40">
        <v>1</v>
      </c>
      <c r="B17" s="13" t="s">
        <v>80</v>
      </c>
      <c r="C17" s="40">
        <v>133.83000000000001</v>
      </c>
      <c r="D17" s="3"/>
    </row>
    <row r="18" spans="1:4">
      <c r="A18" s="40">
        <v>2</v>
      </c>
      <c r="B18" s="13" t="s">
        <v>81</v>
      </c>
      <c r="C18" s="40">
        <v>215.17</v>
      </c>
      <c r="D18" s="3"/>
    </row>
    <row r="19" spans="1:4">
      <c r="A19" s="40"/>
      <c r="B19" s="3" t="s">
        <v>68</v>
      </c>
      <c r="C19" s="13">
        <f>SUM(C17:C18)</f>
        <v>349</v>
      </c>
      <c r="D19" s="3">
        <f>D15+C19</f>
        <v>3119.7</v>
      </c>
    </row>
    <row r="20" spans="1:4">
      <c r="A20" s="40"/>
      <c r="B20" s="3" t="s">
        <v>7</v>
      </c>
      <c r="C20" s="40"/>
      <c r="D20" s="3"/>
    </row>
    <row r="21" spans="1:4">
      <c r="A21" s="40">
        <v>1</v>
      </c>
      <c r="B21" s="13" t="s">
        <v>84</v>
      </c>
      <c r="C21" s="40">
        <v>42.84</v>
      </c>
      <c r="D21" s="3"/>
    </row>
    <row r="22" spans="1:4">
      <c r="A22" s="40">
        <v>2</v>
      </c>
      <c r="B22" s="13" t="s">
        <v>85</v>
      </c>
      <c r="C22" s="13">
        <v>464.68</v>
      </c>
      <c r="D22" s="3"/>
    </row>
    <row r="23" spans="1:4">
      <c r="A23" s="40">
        <v>3</v>
      </c>
      <c r="B23" s="13" t="s">
        <v>86</v>
      </c>
      <c r="C23" s="40">
        <v>120.42</v>
      </c>
      <c r="D23" s="3"/>
    </row>
    <row r="24" spans="1:4" ht="30">
      <c r="A24" s="40">
        <v>4</v>
      </c>
      <c r="B24" s="13" t="s">
        <v>87</v>
      </c>
      <c r="C24" s="40">
        <v>133.88</v>
      </c>
      <c r="D24" s="3"/>
    </row>
    <row r="25" spans="1:4">
      <c r="A25" s="3"/>
      <c r="B25" s="13" t="s">
        <v>68</v>
      </c>
      <c r="C25" s="40">
        <f>SUM(C21:C24)</f>
        <v>761.81999999999994</v>
      </c>
      <c r="D25" s="3">
        <f>D19+C25</f>
        <v>3881.5199999999995</v>
      </c>
    </row>
    <row r="26" spans="1:4">
      <c r="A26" s="40"/>
      <c r="B26" s="3" t="s">
        <v>8</v>
      </c>
      <c r="C26" s="13"/>
      <c r="D26" s="13"/>
    </row>
    <row r="27" spans="1:4" ht="30">
      <c r="A27" s="40">
        <v>1</v>
      </c>
      <c r="B27" s="13" t="s">
        <v>96</v>
      </c>
      <c r="C27" s="40">
        <v>151.36000000000001</v>
      </c>
      <c r="D27" s="3"/>
    </row>
    <row r="28" spans="1:4">
      <c r="A28" s="40">
        <v>2</v>
      </c>
      <c r="B28" s="13" t="s">
        <v>97</v>
      </c>
      <c r="C28" s="40">
        <v>77.63</v>
      </c>
      <c r="D28" s="3"/>
    </row>
    <row r="29" spans="1:4">
      <c r="A29" s="40"/>
      <c r="B29" s="13" t="s">
        <v>68</v>
      </c>
      <c r="C29" s="40">
        <f>SUM(C27:C28)</f>
        <v>228.99</v>
      </c>
      <c r="D29" s="3">
        <f>D25+C29</f>
        <v>4110.5099999999993</v>
      </c>
    </row>
    <row r="30" spans="1:4">
      <c r="A30" s="40"/>
      <c r="B30" s="3" t="s">
        <v>9</v>
      </c>
      <c r="C30" s="40"/>
      <c r="D30" s="3"/>
    </row>
    <row r="31" spans="1:4" ht="30">
      <c r="A31" s="40">
        <v>1</v>
      </c>
      <c r="B31" s="13" t="s">
        <v>103</v>
      </c>
      <c r="C31" s="40">
        <v>6390.28</v>
      </c>
      <c r="D31" s="3"/>
    </row>
    <row r="32" spans="1:4">
      <c r="A32" s="40"/>
      <c r="B32" s="13" t="s">
        <v>104</v>
      </c>
      <c r="C32" s="40">
        <v>3000</v>
      </c>
      <c r="D32" s="3"/>
    </row>
    <row r="33" spans="1:4">
      <c r="A33" s="40">
        <v>2</v>
      </c>
      <c r="B33" s="13" t="s">
        <v>105</v>
      </c>
      <c r="C33" s="40">
        <v>186.15</v>
      </c>
      <c r="D33" s="3"/>
    </row>
    <row r="34" spans="1:4">
      <c r="A34" s="40">
        <v>3</v>
      </c>
      <c r="B34" s="13" t="s">
        <v>106</v>
      </c>
      <c r="C34" s="40">
        <v>3189.44</v>
      </c>
      <c r="D34" s="3"/>
    </row>
    <row r="35" spans="1:4">
      <c r="A35" s="40">
        <v>4</v>
      </c>
      <c r="B35" s="40" t="s">
        <v>107</v>
      </c>
      <c r="C35" s="40">
        <v>335.31</v>
      </c>
      <c r="D35" s="3"/>
    </row>
    <row r="36" spans="1:4">
      <c r="A36" s="40"/>
      <c r="B36" s="13" t="s">
        <v>68</v>
      </c>
      <c r="C36" s="40">
        <f>SUM(C31:C35)</f>
        <v>13101.179999999998</v>
      </c>
      <c r="D36" s="3">
        <f>D29+C36</f>
        <v>17211.689999999999</v>
      </c>
    </row>
    <row r="37" spans="1:4">
      <c r="A37" s="43"/>
      <c r="B37" s="33" t="s">
        <v>10</v>
      </c>
      <c r="C37" s="43"/>
      <c r="D37" s="14"/>
    </row>
    <row r="38" spans="1:4">
      <c r="A38" s="43">
        <v>1</v>
      </c>
      <c r="B38" s="24" t="s">
        <v>77</v>
      </c>
      <c r="C38" s="43">
        <v>315.73</v>
      </c>
      <c r="D38" s="14"/>
    </row>
    <row r="39" spans="1:4">
      <c r="A39" s="15">
        <v>2</v>
      </c>
      <c r="B39" s="24" t="s">
        <v>112</v>
      </c>
      <c r="C39" s="15">
        <v>46.22</v>
      </c>
      <c r="D39" s="14"/>
    </row>
    <row r="40" spans="1:4">
      <c r="A40" s="15">
        <v>3</v>
      </c>
      <c r="B40" s="24" t="s">
        <v>113</v>
      </c>
      <c r="C40" s="15">
        <v>113.27</v>
      </c>
      <c r="D40" s="15"/>
    </row>
    <row r="41" spans="1:4">
      <c r="A41" s="15">
        <v>4</v>
      </c>
      <c r="B41" s="13" t="s">
        <v>114</v>
      </c>
      <c r="C41" s="15">
        <v>328.15</v>
      </c>
      <c r="D41" s="14"/>
    </row>
    <row r="42" spans="1:4">
      <c r="A42" s="15"/>
      <c r="B42" s="3" t="s">
        <v>68</v>
      </c>
      <c r="C42" s="15">
        <f>SUM(C38:C41)</f>
        <v>803.37</v>
      </c>
      <c r="D42" s="14">
        <f>D36+C42</f>
        <v>18015.059999999998</v>
      </c>
    </row>
    <row r="43" spans="1:4">
      <c r="A43" s="15"/>
      <c r="B43" s="3" t="s">
        <v>11</v>
      </c>
      <c r="C43" s="15"/>
      <c r="D43" s="14"/>
    </row>
    <row r="44" spans="1:4" ht="30">
      <c r="A44" s="15">
        <v>1</v>
      </c>
      <c r="B44" s="13" t="s">
        <v>121</v>
      </c>
      <c r="C44" s="15">
        <v>98.87</v>
      </c>
      <c r="D44" s="15"/>
    </row>
    <row r="45" spans="1:4" ht="30">
      <c r="A45" s="15">
        <v>2</v>
      </c>
      <c r="B45" s="13" t="s">
        <v>122</v>
      </c>
      <c r="C45" s="15">
        <v>111.29</v>
      </c>
      <c r="D45" s="14"/>
    </row>
    <row r="46" spans="1:4">
      <c r="A46" s="15"/>
      <c r="B46" s="3" t="s">
        <v>68</v>
      </c>
      <c r="C46" s="15">
        <f>SUM(C44:C45)</f>
        <v>210.16000000000003</v>
      </c>
      <c r="D46" s="14">
        <f>D42+C46</f>
        <v>18225.219999999998</v>
      </c>
    </row>
    <row r="47" spans="1:4">
      <c r="A47" s="15"/>
      <c r="B47" s="3" t="s">
        <v>12</v>
      </c>
      <c r="C47" s="15"/>
      <c r="D47" s="15"/>
    </row>
    <row r="48" spans="1:4">
      <c r="A48" s="15">
        <v>1</v>
      </c>
      <c r="B48" s="24" t="s">
        <v>129</v>
      </c>
      <c r="C48" s="15">
        <v>127.56</v>
      </c>
      <c r="D48" s="14"/>
    </row>
    <row r="49" spans="1:4">
      <c r="A49" s="15">
        <v>2</v>
      </c>
      <c r="B49" s="26" t="s">
        <v>130</v>
      </c>
      <c r="C49" s="15">
        <v>375.41</v>
      </c>
      <c r="D49" s="14"/>
    </row>
    <row r="50" spans="1:4">
      <c r="A50" s="15"/>
      <c r="B50" s="33" t="s">
        <v>68</v>
      </c>
      <c r="C50" s="15">
        <f>SUM(C48:C49)</f>
        <v>502.97</v>
      </c>
      <c r="D50" s="14">
        <f>D46+C50</f>
        <v>18728.189999999999</v>
      </c>
    </row>
    <row r="51" spans="1:4">
      <c r="A51" s="15"/>
      <c r="B51" s="33" t="s">
        <v>13</v>
      </c>
      <c r="C51" s="15"/>
      <c r="D51" s="14"/>
    </row>
    <row r="52" spans="1:4">
      <c r="A52" s="15">
        <v>1</v>
      </c>
      <c r="B52" s="24" t="s">
        <v>141</v>
      </c>
      <c r="C52" s="15">
        <v>116.95</v>
      </c>
      <c r="D52" s="14"/>
    </row>
    <row r="53" spans="1:4">
      <c r="A53" s="15">
        <v>2</v>
      </c>
      <c r="B53" s="24" t="s">
        <v>142</v>
      </c>
      <c r="C53" s="15">
        <v>57.19</v>
      </c>
      <c r="D53" s="14"/>
    </row>
    <row r="54" spans="1:4">
      <c r="A54" s="15">
        <v>3</v>
      </c>
      <c r="B54" s="24" t="s">
        <v>143</v>
      </c>
      <c r="C54" s="15">
        <v>80.3</v>
      </c>
      <c r="D54" s="14"/>
    </row>
    <row r="55" spans="1:4">
      <c r="A55" s="15">
        <v>4</v>
      </c>
      <c r="B55" s="24" t="s">
        <v>84</v>
      </c>
      <c r="C55" s="15">
        <v>55.24</v>
      </c>
      <c r="D55" s="15"/>
    </row>
    <row r="56" spans="1:4">
      <c r="A56" s="15">
        <v>5</v>
      </c>
      <c r="B56" s="24" t="s">
        <v>144</v>
      </c>
      <c r="C56" s="15">
        <v>44.55</v>
      </c>
      <c r="D56" s="15"/>
    </row>
    <row r="57" spans="1:4">
      <c r="A57" s="15">
        <v>6</v>
      </c>
      <c r="B57" s="40" t="s">
        <v>107</v>
      </c>
      <c r="C57" s="43">
        <v>466.48</v>
      </c>
      <c r="D57" s="14"/>
    </row>
    <row r="58" spans="1:4">
      <c r="A58" s="15"/>
      <c r="B58" s="24" t="s">
        <v>68</v>
      </c>
      <c r="C58" s="43">
        <f>SUM(C52:C57)</f>
        <v>820.71</v>
      </c>
      <c r="D58" s="14">
        <f>D50+C58</f>
        <v>19548.899999999998</v>
      </c>
    </row>
    <row r="59" spans="1:4">
      <c r="A59" s="43"/>
      <c r="B59" s="33" t="s">
        <v>14</v>
      </c>
      <c r="C59" s="43"/>
      <c r="D59" s="15"/>
    </row>
    <row r="60" spans="1:4">
      <c r="A60" s="43">
        <v>1</v>
      </c>
      <c r="B60" s="26" t="s">
        <v>84</v>
      </c>
      <c r="C60" s="43">
        <v>57.19</v>
      </c>
      <c r="D60" s="15"/>
    </row>
    <row r="61" spans="1:4">
      <c r="A61" s="43">
        <v>2</v>
      </c>
      <c r="B61" s="24" t="s">
        <v>149</v>
      </c>
      <c r="C61" s="43">
        <v>337.71</v>
      </c>
      <c r="D61" s="15"/>
    </row>
    <row r="62" spans="1:4" ht="30">
      <c r="A62" s="43">
        <v>3</v>
      </c>
      <c r="B62" s="24" t="s">
        <v>150</v>
      </c>
      <c r="C62" s="43">
        <v>856.68</v>
      </c>
      <c r="D62" s="15"/>
    </row>
    <row r="63" spans="1:4">
      <c r="A63" s="43"/>
      <c r="B63" s="24" t="s">
        <v>68</v>
      </c>
      <c r="C63" s="43">
        <f>SUM(C60:C62)</f>
        <v>1251.58</v>
      </c>
      <c r="D63" s="14">
        <f>D58+C63</f>
        <v>20800.479999999996</v>
      </c>
    </row>
    <row r="64" spans="1:4">
      <c r="A64" s="43"/>
      <c r="B64" s="26"/>
      <c r="C64" s="43"/>
      <c r="D64" s="15"/>
    </row>
    <row r="65" spans="1:4">
      <c r="A65" s="43"/>
      <c r="B65" s="26"/>
      <c r="C65" s="43"/>
      <c r="D65" s="15"/>
    </row>
    <row r="66" spans="1:4">
      <c r="A66" s="43"/>
      <c r="B66" s="24"/>
      <c r="C66" s="43"/>
      <c r="D66" s="14"/>
    </row>
    <row r="67" spans="1:4">
      <c r="A67" s="15"/>
      <c r="B67" s="33"/>
      <c r="C67" s="14"/>
      <c r="D67" s="14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activeCell="D16" sqref="D16"/>
    </sheetView>
  </sheetViews>
  <sheetFormatPr defaultRowHeight="15"/>
  <cols>
    <col min="1" max="1" width="4" customWidth="1"/>
    <col min="2" max="2" width="48.28515625" customWidth="1"/>
    <col min="4" max="4" width="13.140625" customWidth="1"/>
  </cols>
  <sheetData>
    <row r="1" spans="1:8" ht="15.95" customHeight="1">
      <c r="A1" s="1"/>
      <c r="B1" s="72" t="s">
        <v>61</v>
      </c>
      <c r="C1" s="72"/>
      <c r="D1" s="72"/>
      <c r="E1" s="7"/>
      <c r="F1" s="7"/>
      <c r="G1" s="7"/>
      <c r="H1" s="7"/>
    </row>
    <row r="2" spans="1:8" ht="15.95" customHeight="1">
      <c r="A2" s="6"/>
      <c r="B2" s="74" t="s">
        <v>52</v>
      </c>
      <c r="C2" s="74"/>
      <c r="D2" s="74"/>
      <c r="E2" s="1"/>
      <c r="F2" s="1"/>
      <c r="G2" s="1"/>
      <c r="H2" s="1"/>
    </row>
    <row r="3" spans="1:8" ht="15.95" customHeight="1">
      <c r="A3" s="6"/>
      <c r="B3" s="72" t="s">
        <v>35</v>
      </c>
      <c r="C3" s="72"/>
      <c r="D3" s="72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>
      <c r="A5" s="10"/>
      <c r="B5" s="3" t="s">
        <v>3</v>
      </c>
      <c r="C5" s="10"/>
      <c r="D5" s="10"/>
      <c r="E5" s="1"/>
      <c r="F5" s="1"/>
      <c r="G5" s="1"/>
      <c r="H5" s="1"/>
    </row>
    <row r="6" spans="1:8" ht="30">
      <c r="A6" s="40">
        <v>1</v>
      </c>
      <c r="B6" s="13" t="s">
        <v>79</v>
      </c>
      <c r="C6" s="49">
        <v>89445</v>
      </c>
      <c r="D6" s="3">
        <v>89445</v>
      </c>
    </row>
    <row r="7" spans="1:8">
      <c r="A7" s="43"/>
      <c r="B7" s="14" t="s">
        <v>10</v>
      </c>
      <c r="C7" s="50"/>
      <c r="D7" s="14"/>
    </row>
    <row r="8" spans="1:8" ht="30">
      <c r="A8" s="15">
        <v>1</v>
      </c>
      <c r="B8" s="13" t="s">
        <v>108</v>
      </c>
      <c r="C8" s="18">
        <v>58676.85</v>
      </c>
      <c r="D8" s="61">
        <f>D6+C8</f>
        <v>148121.85</v>
      </c>
    </row>
    <row r="9" spans="1:8">
      <c r="A9" s="41"/>
      <c r="B9" s="42" t="s">
        <v>13</v>
      </c>
      <c r="C9" s="43"/>
      <c r="D9" s="14"/>
    </row>
    <row r="10" spans="1:8">
      <c r="A10" s="63">
        <v>1</v>
      </c>
      <c r="B10" s="71" t="s">
        <v>131</v>
      </c>
      <c r="C10" s="64">
        <v>34575.64</v>
      </c>
      <c r="D10" s="65"/>
    </row>
    <row r="11" spans="1:8">
      <c r="A11" s="43">
        <v>2</v>
      </c>
      <c r="B11" s="40" t="s">
        <v>132</v>
      </c>
      <c r="C11" s="43">
        <v>25205.71</v>
      </c>
      <c r="D11" s="15"/>
    </row>
    <row r="12" spans="1:8" ht="30">
      <c r="A12" s="43">
        <v>3</v>
      </c>
      <c r="B12" s="13" t="s">
        <v>133</v>
      </c>
      <c r="C12" s="43">
        <v>14344.88</v>
      </c>
      <c r="D12" s="14"/>
    </row>
    <row r="13" spans="1:8">
      <c r="A13" s="43"/>
      <c r="B13" s="15" t="s">
        <v>68</v>
      </c>
      <c r="C13" s="43">
        <f>SUM(C10:C12)</f>
        <v>74126.23</v>
      </c>
      <c r="D13" s="14">
        <f>D8+C13</f>
        <v>222248.08000000002</v>
      </c>
    </row>
    <row r="14" spans="1:8">
      <c r="A14" s="15"/>
      <c r="B14" s="14" t="s">
        <v>14</v>
      </c>
      <c r="C14" s="14"/>
      <c r="D14" s="14"/>
    </row>
    <row r="15" spans="1:8">
      <c r="A15" s="15">
        <v>1</v>
      </c>
      <c r="B15" s="15" t="s">
        <v>151</v>
      </c>
      <c r="C15" s="15">
        <v>1580</v>
      </c>
      <c r="D15" s="14">
        <f>D13+C15</f>
        <v>223828.08000000002</v>
      </c>
    </row>
    <row r="16" spans="1:8">
      <c r="A16" s="43"/>
      <c r="B16" s="51"/>
      <c r="C16" s="43"/>
      <c r="D16" s="15"/>
    </row>
    <row r="17" spans="1:4">
      <c r="A17" s="15"/>
      <c r="B17" s="15"/>
      <c r="C17" s="15"/>
      <c r="D17" s="15"/>
    </row>
    <row r="18" spans="1:4">
      <c r="A18" s="15"/>
      <c r="B18" s="15"/>
      <c r="C18" s="43"/>
      <c r="D18" s="14"/>
    </row>
    <row r="19" spans="1:4">
      <c r="A19" s="15"/>
      <c r="B19" s="15"/>
      <c r="C19" s="43"/>
      <c r="D19" s="15"/>
    </row>
    <row r="20" spans="1:4">
      <c r="A20" s="15"/>
      <c r="B20" s="24"/>
      <c r="C20" s="15"/>
      <c r="D20" s="14"/>
    </row>
    <row r="21" spans="1:4">
      <c r="A21" s="15"/>
      <c r="B21" s="13"/>
      <c r="C21" s="15"/>
      <c r="D21" s="15"/>
    </row>
    <row r="22" spans="1:4">
      <c r="A22" s="15"/>
      <c r="B22" s="14"/>
      <c r="C22" s="14"/>
      <c r="D22" s="14"/>
    </row>
    <row r="23" spans="1:4">
      <c r="A23" s="15"/>
      <c r="B23" s="25"/>
      <c r="C23" s="15"/>
      <c r="D23" s="15"/>
    </row>
    <row r="24" spans="1:4">
      <c r="A24" s="15"/>
      <c r="B24" s="24"/>
      <c r="C24" s="15"/>
      <c r="D24" s="15"/>
    </row>
    <row r="25" spans="1:4">
      <c r="A25" s="15"/>
      <c r="B25" s="40"/>
      <c r="C25" s="43"/>
      <c r="D25" s="14"/>
    </row>
    <row r="26" spans="1:4">
      <c r="A26" s="15"/>
      <c r="B26" s="25"/>
      <c r="C26" s="14"/>
      <c r="D26" s="14"/>
    </row>
    <row r="27" spans="1:4">
      <c r="A27" s="15"/>
      <c r="B27" s="27"/>
      <c r="C27" s="15"/>
      <c r="D27" s="15"/>
    </row>
    <row r="28" spans="1:4">
      <c r="A28" s="15"/>
      <c r="B28" s="25"/>
      <c r="C28" s="14"/>
      <c r="D28" s="14"/>
    </row>
    <row r="29" spans="1:4">
      <c r="A29" s="15"/>
      <c r="B29" s="25"/>
      <c r="C29" s="15"/>
      <c r="D29" s="15"/>
    </row>
    <row r="30" spans="1:4">
      <c r="A30" s="15"/>
      <c r="B30" s="34"/>
      <c r="C30" s="15"/>
      <c r="D30" s="15"/>
    </row>
    <row r="31" spans="1:4">
      <c r="A31" s="15"/>
      <c r="B31" s="25"/>
      <c r="C31" s="14"/>
      <c r="D31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6"/>
  <sheetViews>
    <sheetView workbookViewId="0">
      <selection activeCell="B20" sqref="B19:B20"/>
    </sheetView>
  </sheetViews>
  <sheetFormatPr defaultRowHeight="15"/>
  <cols>
    <col min="1" max="1" width="5.140625" customWidth="1"/>
    <col min="2" max="2" width="45.28515625" customWidth="1"/>
  </cols>
  <sheetData>
    <row r="1" spans="1:4" ht="15.75">
      <c r="A1" s="1"/>
      <c r="B1" s="72" t="s">
        <v>61</v>
      </c>
      <c r="C1" s="72"/>
      <c r="D1" s="72"/>
    </row>
    <row r="2" spans="1:4" ht="15.75">
      <c r="A2" s="6"/>
      <c r="B2" s="74" t="s">
        <v>52</v>
      </c>
      <c r="C2" s="74"/>
      <c r="D2" s="74"/>
    </row>
    <row r="3" spans="1:4" ht="15.75">
      <c r="A3" s="6"/>
      <c r="B3" s="72" t="s">
        <v>37</v>
      </c>
      <c r="C3" s="72"/>
      <c r="D3" s="72"/>
    </row>
    <row r="4" spans="1:4" ht="26.25">
      <c r="A4" s="8"/>
      <c r="B4" s="9" t="s">
        <v>0</v>
      </c>
      <c r="C4" s="8" t="s">
        <v>1</v>
      </c>
      <c r="D4" s="8" t="s">
        <v>26</v>
      </c>
    </row>
    <row r="5" spans="1:4">
      <c r="A5" s="10"/>
      <c r="B5" s="3"/>
      <c r="C5" s="10"/>
      <c r="D5" s="10"/>
    </row>
    <row r="6" spans="1:4">
      <c r="A6" s="10"/>
      <c r="B6" s="40"/>
      <c r="C6" s="45"/>
      <c r="D6" s="10"/>
    </row>
    <row r="7" spans="1:4">
      <c r="A7" s="10"/>
      <c r="B7" s="13"/>
      <c r="C7" s="45"/>
      <c r="D7" s="10"/>
    </row>
    <row r="8" spans="1:4">
      <c r="A8" s="10"/>
      <c r="B8" s="13"/>
      <c r="C8" s="45"/>
      <c r="D8" s="10"/>
    </row>
    <row r="9" spans="1:4">
      <c r="A9" s="3"/>
      <c r="B9" s="3"/>
      <c r="C9" s="21"/>
      <c r="D9" s="3"/>
    </row>
    <row r="10" spans="1:4">
      <c r="A10" s="3"/>
      <c r="B10" s="3"/>
      <c r="C10" s="21"/>
      <c r="D10" s="3"/>
    </row>
    <row r="11" spans="1:4">
      <c r="A11" s="3"/>
      <c r="B11" s="13"/>
      <c r="C11" s="21"/>
      <c r="D11" s="3"/>
    </row>
    <row r="12" spans="1:4">
      <c r="A12" s="14"/>
      <c r="B12" s="14"/>
      <c r="C12" s="22"/>
      <c r="D12" s="14"/>
    </row>
    <row r="13" spans="1:4">
      <c r="A13" s="15"/>
      <c r="B13" s="40"/>
      <c r="C13" s="18"/>
      <c r="D13" s="19"/>
    </row>
    <row r="14" spans="1:4">
      <c r="A14" s="41"/>
      <c r="B14" s="42"/>
      <c r="C14" s="14"/>
      <c r="D14" s="14"/>
    </row>
    <row r="15" spans="1:4">
      <c r="A15" s="16"/>
      <c r="B15" s="23"/>
      <c r="C15" s="17"/>
      <c r="D15" s="20"/>
    </row>
    <row r="16" spans="1:4">
      <c r="A16" s="15"/>
      <c r="B16" s="13"/>
      <c r="C16" s="15"/>
      <c r="D16" s="15"/>
    </row>
    <row r="17" spans="1:4">
      <c r="A17" s="15"/>
      <c r="B17" s="15"/>
      <c r="C17" s="15"/>
      <c r="D17" s="15"/>
    </row>
    <row r="18" spans="1:4">
      <c r="A18" s="15"/>
      <c r="B18" s="15"/>
      <c r="C18" s="15"/>
      <c r="D18" s="15"/>
    </row>
    <row r="19" spans="1:4">
      <c r="A19" s="15"/>
      <c r="B19" s="14"/>
      <c r="C19" s="14"/>
      <c r="D19" s="14"/>
    </row>
    <row r="20" spans="1:4">
      <c r="A20" s="15"/>
      <c r="B20" s="14"/>
      <c r="C20" s="15"/>
      <c r="D20" s="15"/>
    </row>
    <row r="21" spans="1:4">
      <c r="A21" s="15"/>
      <c r="B21" s="44"/>
      <c r="C21" s="15"/>
      <c r="D21" s="15"/>
    </row>
    <row r="22" spans="1:4">
      <c r="A22" s="15"/>
      <c r="B22" s="15"/>
      <c r="C22" s="15"/>
      <c r="D22" s="15"/>
    </row>
    <row r="23" spans="1:4">
      <c r="A23" s="15"/>
      <c r="B23" s="14"/>
      <c r="C23" s="14"/>
      <c r="D23" s="14"/>
    </row>
    <row r="24" spans="1:4">
      <c r="A24" s="15"/>
      <c r="B24" s="14"/>
      <c r="C24" s="15"/>
      <c r="D24" s="15"/>
    </row>
    <row r="25" spans="1:4">
      <c r="A25" s="15"/>
      <c r="B25" s="24"/>
      <c r="C25" s="15"/>
      <c r="D25" s="15"/>
    </row>
    <row r="26" spans="1:4">
      <c r="A26" s="15"/>
      <c r="B26" s="13"/>
      <c r="C26" s="15"/>
      <c r="D26" s="15"/>
    </row>
    <row r="27" spans="1:4">
      <c r="A27" s="15"/>
      <c r="B27" s="14"/>
      <c r="C27" s="14"/>
      <c r="D27" s="14"/>
    </row>
    <row r="28" spans="1:4">
      <c r="A28" s="15"/>
      <c r="B28" s="25"/>
      <c r="C28" s="15"/>
      <c r="D28" s="15"/>
    </row>
    <row r="29" spans="1:4">
      <c r="A29" s="15"/>
      <c r="B29" s="24"/>
      <c r="C29" s="15"/>
      <c r="D29" s="15"/>
    </row>
    <row r="30" spans="1:4">
      <c r="A30" s="15"/>
      <c r="B30" s="40"/>
      <c r="C30" s="43"/>
      <c r="D30" s="14"/>
    </row>
    <row r="31" spans="1:4">
      <c r="A31" s="15"/>
      <c r="B31" s="25"/>
      <c r="C31" s="14"/>
      <c r="D31" s="14"/>
    </row>
    <row r="32" spans="1:4">
      <c r="A32" s="15"/>
      <c r="B32" s="27"/>
      <c r="C32" s="15"/>
      <c r="D32" s="15"/>
    </row>
    <row r="33" spans="1:4">
      <c r="A33" s="15"/>
      <c r="B33" s="25"/>
      <c r="C33" s="14"/>
      <c r="D33" s="14"/>
    </row>
    <row r="34" spans="1:4">
      <c r="A34" s="15"/>
      <c r="B34" s="25"/>
      <c r="C34" s="15"/>
      <c r="D34" s="15"/>
    </row>
    <row r="35" spans="1:4">
      <c r="A35" s="15"/>
      <c r="B35" s="34"/>
      <c r="C35" s="15"/>
      <c r="D35" s="15"/>
    </row>
    <row r="36" spans="1:4">
      <c r="A36" s="15"/>
      <c r="B36" s="25"/>
      <c r="C36" s="14"/>
      <c r="D36" s="14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activeCell="D17" sqref="D17"/>
    </sheetView>
  </sheetViews>
  <sheetFormatPr defaultRowHeight="1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21">
      <c r="A1" s="1"/>
      <c r="B1" s="72" t="s">
        <v>62</v>
      </c>
      <c r="C1" s="72"/>
      <c r="D1" s="72"/>
      <c r="E1" s="7"/>
      <c r="F1" s="7"/>
      <c r="G1" s="7"/>
      <c r="H1" s="7"/>
    </row>
    <row r="2" spans="1:8" ht="15.75">
      <c r="A2" s="6"/>
      <c r="B2" s="74" t="s">
        <v>52</v>
      </c>
      <c r="C2" s="74"/>
      <c r="D2" s="74"/>
      <c r="E2" s="1"/>
      <c r="F2" s="1"/>
      <c r="G2" s="1"/>
      <c r="H2" s="1"/>
    </row>
    <row r="3" spans="1:8" ht="15.75">
      <c r="A3" s="6"/>
      <c r="B3" s="72" t="s">
        <v>36</v>
      </c>
      <c r="C3" s="72"/>
      <c r="D3" s="72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ht="15.75">
      <c r="A5" s="8"/>
      <c r="B5" s="48" t="s">
        <v>5</v>
      </c>
      <c r="C5" s="10"/>
      <c r="D5" s="8"/>
      <c r="E5" s="1"/>
      <c r="F5" s="1"/>
      <c r="G5" s="1"/>
      <c r="H5" s="1"/>
    </row>
    <row r="6" spans="1:8" s="1" customFormat="1" ht="30">
      <c r="A6" s="13">
        <v>1</v>
      </c>
      <c r="B6" s="13" t="s">
        <v>72</v>
      </c>
      <c r="C6" s="13">
        <v>18998.46</v>
      </c>
      <c r="D6" s="3">
        <v>18998.46</v>
      </c>
    </row>
    <row r="7" spans="1:8" s="1" customFormat="1">
      <c r="A7" s="13"/>
      <c r="B7" s="3" t="s">
        <v>9</v>
      </c>
      <c r="C7" s="13"/>
      <c r="D7" s="53"/>
    </row>
    <row r="8" spans="1:8" s="5" customFormat="1">
      <c r="A8" s="43">
        <v>1</v>
      </c>
      <c r="B8" s="43" t="s">
        <v>98</v>
      </c>
      <c r="C8" s="43">
        <v>1823.06</v>
      </c>
      <c r="D8" s="54"/>
    </row>
    <row r="9" spans="1:8">
      <c r="A9" s="15">
        <v>2</v>
      </c>
      <c r="B9" s="13" t="s">
        <v>99</v>
      </c>
      <c r="C9" s="15">
        <v>3980.8</v>
      </c>
      <c r="D9" s="55"/>
    </row>
    <row r="10" spans="1:8">
      <c r="A10" s="15"/>
      <c r="B10" s="13" t="s">
        <v>68</v>
      </c>
      <c r="C10" s="15">
        <f>SUM(C8:C9)</f>
        <v>5803.8600000000006</v>
      </c>
      <c r="D10" s="54">
        <f>D6+C10</f>
        <v>24802.32</v>
      </c>
    </row>
    <row r="11" spans="1:8" s="5" customFormat="1">
      <c r="A11" s="43"/>
      <c r="B11" s="3" t="s">
        <v>11</v>
      </c>
      <c r="C11" s="43"/>
      <c r="D11" s="54"/>
    </row>
    <row r="12" spans="1:8">
      <c r="A12" s="43">
        <v>1</v>
      </c>
      <c r="B12" s="13" t="s">
        <v>115</v>
      </c>
      <c r="C12" s="43">
        <v>5982.76</v>
      </c>
      <c r="D12" s="54">
        <f>D10+C12</f>
        <v>30785.08</v>
      </c>
    </row>
    <row r="13" spans="1:8">
      <c r="A13" s="14"/>
      <c r="B13" s="3" t="s">
        <v>14</v>
      </c>
      <c r="C13" s="14"/>
      <c r="D13" s="54"/>
    </row>
    <row r="14" spans="1:8">
      <c r="A14" s="43">
        <v>1</v>
      </c>
      <c r="B14" s="40" t="s">
        <v>152</v>
      </c>
      <c r="C14" s="43">
        <v>787.57</v>
      </c>
      <c r="D14" s="54">
        <f>D12+C14</f>
        <v>31572.65</v>
      </c>
    </row>
    <row r="15" spans="1:8">
      <c r="A15" s="43"/>
      <c r="B15" s="3" t="s">
        <v>15</v>
      </c>
      <c r="C15" s="43"/>
      <c r="D15" s="15"/>
    </row>
    <row r="16" spans="1:8">
      <c r="A16" s="43">
        <v>1</v>
      </c>
      <c r="B16" s="13" t="s">
        <v>153</v>
      </c>
      <c r="C16" s="43">
        <v>21518.34</v>
      </c>
      <c r="D16" s="54">
        <f>D14+C16</f>
        <v>53090.990000000005</v>
      </c>
    </row>
    <row r="17" spans="1:4">
      <c r="A17" s="43"/>
      <c r="B17" s="40"/>
      <c r="C17" s="43"/>
      <c r="D17" s="15"/>
    </row>
    <row r="18" spans="1:4">
      <c r="A18" s="15"/>
      <c r="B18" s="40"/>
      <c r="C18" s="15"/>
      <c r="D18" s="15"/>
    </row>
    <row r="19" spans="1:4">
      <c r="A19" s="15"/>
      <c r="B19" s="3"/>
      <c r="C19" s="14"/>
      <c r="D19" s="14"/>
    </row>
    <row r="20" spans="1:4">
      <c r="A20" s="15"/>
      <c r="B20" s="3"/>
      <c r="C20" s="14"/>
      <c r="D20" s="14"/>
    </row>
    <row r="21" spans="1:4">
      <c r="A21" s="15"/>
      <c r="B21" s="40"/>
      <c r="C21" s="15"/>
      <c r="D21" s="15"/>
    </row>
    <row r="22" spans="1:4">
      <c r="A22" s="15"/>
      <c r="B22" s="13"/>
      <c r="C22" s="15"/>
      <c r="D22" s="15"/>
    </row>
    <row r="23" spans="1:4">
      <c r="A23" s="15"/>
      <c r="B23" s="3"/>
      <c r="C23" s="14"/>
      <c r="D23" s="14"/>
    </row>
    <row r="24" spans="1:4">
      <c r="A24" s="15"/>
      <c r="B24" s="33"/>
      <c r="C24" s="15"/>
      <c r="D24" s="15"/>
    </row>
    <row r="25" spans="1:4">
      <c r="A25" s="15"/>
      <c r="B25" s="24"/>
      <c r="C25" s="15"/>
      <c r="D25" s="15"/>
    </row>
    <row r="26" spans="1:4">
      <c r="A26" s="15"/>
      <c r="B26" s="33"/>
      <c r="C26" s="14"/>
      <c r="D26" s="14"/>
    </row>
    <row r="27" spans="1:4">
      <c r="A27" s="15"/>
      <c r="B27" s="33"/>
      <c r="C27" s="15"/>
      <c r="D27" s="15"/>
    </row>
    <row r="28" spans="1:4">
      <c r="A28" s="15"/>
      <c r="B28" s="24"/>
      <c r="C28" s="15"/>
      <c r="D28" s="15"/>
    </row>
    <row r="29" spans="1:4">
      <c r="A29" s="15"/>
      <c r="B29" s="33"/>
      <c r="C29" s="14"/>
      <c r="D29" s="14"/>
    </row>
    <row r="30" spans="1:4">
      <c r="A30" s="15"/>
      <c r="B30" s="33"/>
      <c r="C30" s="15"/>
      <c r="D30" s="15"/>
    </row>
    <row r="31" spans="1:4">
      <c r="A31" s="15"/>
      <c r="B31" s="26"/>
      <c r="C31" s="43"/>
      <c r="D31" s="14"/>
    </row>
    <row r="32" spans="1:4">
      <c r="A32" s="15"/>
      <c r="B32" s="33"/>
      <c r="C32" s="14"/>
      <c r="D32" s="14"/>
    </row>
    <row r="33" spans="1:4">
      <c r="A33" s="15"/>
      <c r="B33" s="26"/>
      <c r="C33" s="15"/>
      <c r="D33" s="15"/>
    </row>
    <row r="34" spans="1:4">
      <c r="A34" s="15"/>
      <c r="B34" s="33"/>
      <c r="C34" s="14"/>
      <c r="D34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9"/>
  <sheetViews>
    <sheetView tabSelected="1" view="pageBreakPreview" zoomScale="60" zoomScaleNormal="65" workbookViewId="0">
      <selection activeCell="A27" sqref="A27:C27"/>
    </sheetView>
  </sheetViews>
  <sheetFormatPr defaultRowHeight="15"/>
  <cols>
    <col min="1" max="1" width="28.5703125" style="1" customWidth="1"/>
    <col min="2" max="2" width="15.4257812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6.1406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ht="15.75">
      <c r="A1" s="75" t="s">
        <v>63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ht="15.75">
      <c r="A2" s="2" t="s">
        <v>52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s="12" customFormat="1" ht="20.25" customHeight="1">
      <c r="A3" s="9"/>
      <c r="B3" s="35" t="s">
        <v>2</v>
      </c>
      <c r="C3" s="35" t="s">
        <v>5</v>
      </c>
      <c r="D3" s="35" t="s">
        <v>3</v>
      </c>
      <c r="E3" s="35" t="s">
        <v>7</v>
      </c>
      <c r="F3" s="35" t="s">
        <v>8</v>
      </c>
      <c r="G3" s="35" t="s">
        <v>9</v>
      </c>
      <c r="H3" s="35" t="s">
        <v>10</v>
      </c>
      <c r="I3" s="35" t="s">
        <v>11</v>
      </c>
      <c r="J3" s="35" t="s">
        <v>12</v>
      </c>
      <c r="K3" s="35" t="s">
        <v>13</v>
      </c>
      <c r="L3" s="35" t="s">
        <v>14</v>
      </c>
      <c r="M3" s="35" t="s">
        <v>15</v>
      </c>
      <c r="N3" s="29" t="s">
        <v>16</v>
      </c>
    </row>
    <row r="4" spans="1:14" ht="39.75" customHeight="1">
      <c r="A4" s="36" t="s">
        <v>28</v>
      </c>
      <c r="B4" s="30">
        <f>B5+B6+B7+B8</f>
        <v>35924.07</v>
      </c>
      <c r="C4" s="47">
        <f t="shared" ref="C4:M4" si="0">C5+C6+C7+C8</f>
        <v>35055.679999999993</v>
      </c>
      <c r="D4" s="30">
        <f t="shared" si="0"/>
        <v>35231.279999999999</v>
      </c>
      <c r="E4" s="30">
        <f t="shared" si="0"/>
        <v>33712.369999999995</v>
      </c>
      <c r="F4" s="30">
        <f t="shared" si="0"/>
        <v>33830.01</v>
      </c>
      <c r="G4" s="30">
        <f t="shared" si="0"/>
        <v>33847.79</v>
      </c>
      <c r="H4" s="30">
        <f t="shared" si="0"/>
        <v>33329.18</v>
      </c>
      <c r="I4" s="30">
        <f t="shared" si="0"/>
        <v>33638.53</v>
      </c>
      <c r="J4" s="30">
        <f t="shared" si="0"/>
        <v>33329.18</v>
      </c>
      <c r="K4" s="30">
        <f t="shared" si="0"/>
        <v>33971.549999999996</v>
      </c>
      <c r="L4" s="30">
        <f t="shared" si="0"/>
        <v>36380.019999999997</v>
      </c>
      <c r="M4" s="30">
        <f t="shared" si="0"/>
        <v>40664.080000000002</v>
      </c>
      <c r="N4" s="30">
        <f t="shared" ref="N4:N25" si="1">SUM(B4:M4)</f>
        <v>418913.74000000005</v>
      </c>
    </row>
    <row r="5" spans="1:14" ht="39" customHeight="1">
      <c r="A5" s="36" t="s">
        <v>17</v>
      </c>
      <c r="B5" s="31">
        <v>20384.099999999999</v>
      </c>
      <c r="C5" s="31">
        <v>20384.099999999999</v>
      </c>
      <c r="D5" s="31">
        <v>20384.099999999999</v>
      </c>
      <c r="E5" s="31">
        <v>20384.099999999999</v>
      </c>
      <c r="F5" s="31">
        <v>20384.099999999999</v>
      </c>
      <c r="G5" s="31">
        <v>20384.099999999999</v>
      </c>
      <c r="H5" s="31">
        <v>20384.099999999999</v>
      </c>
      <c r="I5" s="31">
        <v>20384.099999999999</v>
      </c>
      <c r="J5" s="31">
        <v>20384.099999999999</v>
      </c>
      <c r="K5" s="31">
        <v>20384.099999999999</v>
      </c>
      <c r="L5" s="31">
        <v>20384.099999999999</v>
      </c>
      <c r="M5" s="31">
        <v>20384.099999999999</v>
      </c>
      <c r="N5" s="31">
        <f t="shared" si="1"/>
        <v>244609.20000000004</v>
      </c>
    </row>
    <row r="6" spans="1:14" ht="60" customHeight="1">
      <c r="A6" s="36" t="s">
        <v>39</v>
      </c>
      <c r="B6" s="31">
        <v>284.89</v>
      </c>
      <c r="C6" s="31">
        <v>717.8</v>
      </c>
      <c r="D6" s="31">
        <v>535.98</v>
      </c>
      <c r="E6" s="31">
        <v>383.19</v>
      </c>
      <c r="F6" s="31">
        <v>500.83</v>
      </c>
      <c r="G6" s="31">
        <v>518.61</v>
      </c>
      <c r="H6" s="31"/>
      <c r="I6" s="31">
        <v>309.35000000000002</v>
      </c>
      <c r="J6" s="31"/>
      <c r="K6" s="31">
        <v>642.37</v>
      </c>
      <c r="L6" s="31">
        <v>466.92</v>
      </c>
      <c r="M6" s="31">
        <v>534.9</v>
      </c>
      <c r="N6" s="31">
        <f t="shared" si="1"/>
        <v>4894.8399999999992</v>
      </c>
    </row>
    <row r="7" spans="1:14" ht="44.25" customHeight="1">
      <c r="A7" s="36" t="s">
        <v>40</v>
      </c>
      <c r="B7" s="31">
        <v>12945.08</v>
      </c>
      <c r="C7" s="31">
        <v>12945.08</v>
      </c>
      <c r="D7" s="31">
        <v>12945.08</v>
      </c>
      <c r="E7" s="31">
        <v>12945.08</v>
      </c>
      <c r="F7" s="31">
        <v>12945.08</v>
      </c>
      <c r="G7" s="31">
        <v>12945.08</v>
      </c>
      <c r="H7" s="31">
        <v>12945.08</v>
      </c>
      <c r="I7" s="31">
        <v>12945.08</v>
      </c>
      <c r="J7" s="31">
        <v>12945.08</v>
      </c>
      <c r="K7" s="31">
        <v>12945.08</v>
      </c>
      <c r="L7" s="31">
        <v>12945.08</v>
      </c>
      <c r="M7" s="31">
        <v>12945.08</v>
      </c>
      <c r="N7" s="31">
        <f>SUM(B7:M7)</f>
        <v>155340.96</v>
      </c>
    </row>
    <row r="8" spans="1:14" ht="44.25" customHeight="1">
      <c r="A8" s="36" t="s">
        <v>32</v>
      </c>
      <c r="B8" s="31">
        <v>2310</v>
      </c>
      <c r="C8" s="31">
        <v>1008.7</v>
      </c>
      <c r="D8" s="31">
        <v>1366.12</v>
      </c>
      <c r="E8" s="31"/>
      <c r="F8" s="31"/>
      <c r="G8" s="31"/>
      <c r="H8" s="31"/>
      <c r="I8" s="31"/>
      <c r="J8" s="31"/>
      <c r="K8" s="31"/>
      <c r="L8" s="31">
        <v>2583.92</v>
      </c>
      <c r="M8" s="31">
        <v>6800</v>
      </c>
      <c r="N8" s="31">
        <f>SUM(B8:M8)</f>
        <v>14068.74</v>
      </c>
    </row>
    <row r="9" spans="1:14" ht="36" customHeight="1">
      <c r="A9" s="37" t="s">
        <v>18</v>
      </c>
      <c r="B9" s="30">
        <f>B10+B11+B12+B13+B14</f>
        <v>49707.83</v>
      </c>
      <c r="C9" s="30">
        <f t="shared" ref="C9:M9" si="2">C10+C11+C12+C13+C14</f>
        <v>44896.01</v>
      </c>
      <c r="D9" s="30">
        <f t="shared" si="2"/>
        <v>43988.22</v>
      </c>
      <c r="E9" s="30">
        <f t="shared" si="2"/>
        <v>46670.12</v>
      </c>
      <c r="F9" s="30">
        <f t="shared" si="2"/>
        <v>53298.71</v>
      </c>
      <c r="G9" s="30">
        <f t="shared" si="2"/>
        <v>55943.05</v>
      </c>
      <c r="H9" s="30">
        <f t="shared" si="2"/>
        <v>44392.3</v>
      </c>
      <c r="I9" s="30">
        <f t="shared" si="2"/>
        <v>46729.69</v>
      </c>
      <c r="J9" s="30">
        <f t="shared" si="2"/>
        <v>55367.75</v>
      </c>
      <c r="K9" s="30">
        <f t="shared" si="2"/>
        <v>46564.35</v>
      </c>
      <c r="L9" s="30">
        <f t="shared" si="2"/>
        <v>61347.200000000004</v>
      </c>
      <c r="M9" s="30">
        <f t="shared" si="2"/>
        <v>63755.87</v>
      </c>
      <c r="N9" s="30">
        <f t="shared" si="1"/>
        <v>612661.1</v>
      </c>
    </row>
    <row r="10" spans="1:14" ht="40.5" customHeight="1">
      <c r="A10" s="36" t="s">
        <v>19</v>
      </c>
      <c r="B10" s="31">
        <v>875.4</v>
      </c>
      <c r="C10" s="31">
        <v>757.89</v>
      </c>
      <c r="D10" s="31">
        <v>757.89</v>
      </c>
      <c r="E10" s="31">
        <v>757.89</v>
      </c>
      <c r="F10" s="31">
        <v>890.7</v>
      </c>
      <c r="G10" s="31">
        <v>757.89</v>
      </c>
      <c r="H10" s="31">
        <v>757.89</v>
      </c>
      <c r="I10" s="31">
        <v>897.12</v>
      </c>
      <c r="J10" s="31">
        <v>757.89</v>
      </c>
      <c r="K10" s="31">
        <v>757.89</v>
      </c>
      <c r="L10" s="31">
        <v>757.89</v>
      </c>
      <c r="M10" s="31">
        <v>18770.25</v>
      </c>
      <c r="N10" s="30">
        <f t="shared" si="1"/>
        <v>27496.59</v>
      </c>
    </row>
    <row r="11" spans="1:14" ht="45.75" customHeight="1">
      <c r="A11" s="36" t="s">
        <v>20</v>
      </c>
      <c r="B11" s="32">
        <v>11556.39</v>
      </c>
      <c r="C11" s="31">
        <v>6443</v>
      </c>
      <c r="D11" s="31">
        <v>5643</v>
      </c>
      <c r="E11" s="31">
        <v>10529.04</v>
      </c>
      <c r="F11" s="31">
        <v>15962.94</v>
      </c>
      <c r="G11" s="31">
        <v>5643</v>
      </c>
      <c r="H11" s="31">
        <v>6043</v>
      </c>
      <c r="I11" s="31">
        <v>8843</v>
      </c>
      <c r="J11" s="31">
        <v>16749.13</v>
      </c>
      <c r="K11" s="31">
        <v>8491.2099999999991</v>
      </c>
      <c r="L11" s="31">
        <v>6116.76</v>
      </c>
      <c r="M11" s="31">
        <v>7343</v>
      </c>
      <c r="N11" s="30">
        <f t="shared" si="1"/>
        <v>109363.46999999999</v>
      </c>
    </row>
    <row r="12" spans="1:14" ht="45.75" customHeight="1">
      <c r="A12" s="46" t="s">
        <v>30</v>
      </c>
      <c r="B12" s="32">
        <v>1516.56</v>
      </c>
      <c r="C12" s="31">
        <v>1254.1400000000001</v>
      </c>
      <c r="D12" s="31">
        <v>349</v>
      </c>
      <c r="E12" s="31">
        <v>761.82</v>
      </c>
      <c r="F12" s="31">
        <v>228.99</v>
      </c>
      <c r="G12" s="31">
        <v>13101.18</v>
      </c>
      <c r="H12" s="31">
        <v>803.37</v>
      </c>
      <c r="I12" s="31">
        <v>210.16</v>
      </c>
      <c r="J12" s="31">
        <v>502.97</v>
      </c>
      <c r="K12" s="31">
        <v>820.71</v>
      </c>
      <c r="L12" s="31">
        <v>1251.58</v>
      </c>
      <c r="M12" s="31"/>
      <c r="N12" s="30">
        <f t="shared" si="1"/>
        <v>20800.480000000003</v>
      </c>
    </row>
    <row r="13" spans="1:14" ht="45.75" customHeight="1">
      <c r="A13" s="46" t="s">
        <v>38</v>
      </c>
      <c r="B13" s="32">
        <v>34621.370000000003</v>
      </c>
      <c r="C13" s="31">
        <v>34621.370000000003</v>
      </c>
      <c r="D13" s="31">
        <v>34621.370000000003</v>
      </c>
      <c r="E13" s="31">
        <v>34621.370000000003</v>
      </c>
      <c r="F13" s="31">
        <v>34621.370000000003</v>
      </c>
      <c r="G13" s="31">
        <v>34621.370000000003</v>
      </c>
      <c r="H13" s="31">
        <v>34621.370000000003</v>
      </c>
      <c r="I13" s="31">
        <v>34621.370000000003</v>
      </c>
      <c r="J13" s="31">
        <v>34621.370000000003</v>
      </c>
      <c r="K13" s="31">
        <v>34621.370000000003</v>
      </c>
      <c r="L13" s="31">
        <v>49621.37</v>
      </c>
      <c r="M13" s="31">
        <v>34621.370000000003</v>
      </c>
      <c r="N13" s="30">
        <f t="shared" si="1"/>
        <v>430456.44</v>
      </c>
    </row>
    <row r="14" spans="1:14" ht="21.75" customHeight="1">
      <c r="A14" s="36" t="s">
        <v>21</v>
      </c>
      <c r="B14" s="31">
        <v>1138.1099999999999</v>
      </c>
      <c r="C14" s="31">
        <v>1819.61</v>
      </c>
      <c r="D14" s="31">
        <v>2616.96</v>
      </c>
      <c r="E14" s="31"/>
      <c r="F14" s="31">
        <v>1594.71</v>
      </c>
      <c r="G14" s="31">
        <v>1819.61</v>
      </c>
      <c r="H14" s="31">
        <v>2166.67</v>
      </c>
      <c r="I14" s="31">
        <v>2158.04</v>
      </c>
      <c r="J14" s="31">
        <v>2736.39</v>
      </c>
      <c r="K14" s="31">
        <v>1873.17</v>
      </c>
      <c r="L14" s="31">
        <v>3599.6</v>
      </c>
      <c r="M14" s="31">
        <v>3021.25</v>
      </c>
      <c r="N14" s="31">
        <f t="shared" si="1"/>
        <v>24544.119999999995</v>
      </c>
    </row>
    <row r="15" spans="1:14" ht="23.25" customHeight="1">
      <c r="A15" s="37" t="s">
        <v>22</v>
      </c>
      <c r="B15" s="30">
        <f>B16+B17+B18</f>
        <v>0</v>
      </c>
      <c r="C15" s="30">
        <f t="shared" ref="C15:M15" si="3">C16+C17+C18</f>
        <v>18998.46</v>
      </c>
      <c r="D15" s="30">
        <f t="shared" si="3"/>
        <v>89445</v>
      </c>
      <c r="E15" s="30">
        <f t="shared" si="3"/>
        <v>0</v>
      </c>
      <c r="F15" s="30">
        <f t="shared" si="3"/>
        <v>0</v>
      </c>
      <c r="G15" s="30">
        <f t="shared" si="3"/>
        <v>5803.86</v>
      </c>
      <c r="H15" s="30">
        <f t="shared" si="3"/>
        <v>58676.85</v>
      </c>
      <c r="I15" s="30">
        <f t="shared" si="3"/>
        <v>5982.76</v>
      </c>
      <c r="J15" s="30">
        <f t="shared" si="3"/>
        <v>0</v>
      </c>
      <c r="K15" s="30">
        <f t="shared" si="3"/>
        <v>74126.23</v>
      </c>
      <c r="L15" s="30">
        <f t="shared" si="3"/>
        <v>2367.5700000000002</v>
      </c>
      <c r="M15" s="30">
        <f t="shared" si="3"/>
        <v>21518.34</v>
      </c>
      <c r="N15" s="30">
        <f t="shared" si="1"/>
        <v>276919.07</v>
      </c>
    </row>
    <row r="16" spans="1:14" ht="42" customHeight="1">
      <c r="A16" s="36" t="s">
        <v>23</v>
      </c>
      <c r="B16" s="31"/>
      <c r="C16" s="31">
        <v>18998.46</v>
      </c>
      <c r="D16" s="31"/>
      <c r="E16" s="31"/>
      <c r="F16" s="31"/>
      <c r="G16" s="31">
        <v>5803.86</v>
      </c>
      <c r="H16" s="31"/>
      <c r="I16" s="31">
        <v>5982.76</v>
      </c>
      <c r="J16" s="31"/>
      <c r="K16" s="31"/>
      <c r="L16" s="31">
        <v>787.57</v>
      </c>
      <c r="M16" s="31">
        <v>21518.34</v>
      </c>
      <c r="N16" s="31">
        <f t="shared" si="1"/>
        <v>53090.990000000005</v>
      </c>
    </row>
    <row r="17" spans="1:14" ht="40.5" customHeight="1">
      <c r="A17" s="36" t="s">
        <v>24</v>
      </c>
      <c r="B17" s="31"/>
      <c r="C17" s="31"/>
      <c r="D17" s="31">
        <v>89445</v>
      </c>
      <c r="E17" s="31"/>
      <c r="F17" s="31"/>
      <c r="G17" s="31"/>
      <c r="H17" s="31">
        <v>58676.85</v>
      </c>
      <c r="I17" s="31"/>
      <c r="J17" s="31"/>
      <c r="K17" s="31">
        <v>74126.23</v>
      </c>
      <c r="L17" s="31">
        <v>1580</v>
      </c>
      <c r="M17" s="31"/>
      <c r="N17" s="31">
        <f t="shared" si="1"/>
        <v>223828.08000000002</v>
      </c>
    </row>
    <row r="18" spans="1:14" ht="40.5" customHeight="1">
      <c r="A18" s="46" t="s">
        <v>31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>
        <f t="shared" si="1"/>
        <v>0</v>
      </c>
    </row>
    <row r="19" spans="1:14" ht="40.5" customHeight="1">
      <c r="A19" s="62" t="s">
        <v>51</v>
      </c>
      <c r="B19" s="31">
        <v>1805</v>
      </c>
      <c r="C19" s="31"/>
      <c r="D19" s="31"/>
      <c r="E19" s="31"/>
      <c r="F19" s="31">
        <v>52690.18</v>
      </c>
      <c r="G19" s="31">
        <v>25554.63</v>
      </c>
      <c r="H19" s="31">
        <v>7526.58</v>
      </c>
      <c r="I19" s="31">
        <v>6541.89</v>
      </c>
      <c r="J19" s="31">
        <v>10190.98</v>
      </c>
      <c r="K19" s="31">
        <v>9002</v>
      </c>
      <c r="L19" s="31"/>
      <c r="M19" s="31"/>
      <c r="N19" s="31">
        <f t="shared" si="1"/>
        <v>113311.26</v>
      </c>
    </row>
    <row r="20" spans="1:14" ht="40.5" customHeight="1">
      <c r="A20" s="37" t="s">
        <v>54</v>
      </c>
      <c r="B20" s="30">
        <f>B21+B22+B23</f>
        <v>15054.39</v>
      </c>
      <c r="C20" s="30">
        <f t="shared" ref="C20:M20" si="4">C21+C22+C23</f>
        <v>4346.03</v>
      </c>
      <c r="D20" s="30">
        <f t="shared" si="4"/>
        <v>30424.2</v>
      </c>
      <c r="E20" s="30">
        <f t="shared" si="4"/>
        <v>6348.67</v>
      </c>
      <c r="F20" s="30">
        <f t="shared" si="4"/>
        <v>5063.84</v>
      </c>
      <c r="G20" s="30">
        <f t="shared" si="4"/>
        <v>-10539.18</v>
      </c>
      <c r="H20" s="30">
        <f t="shared" si="4"/>
        <v>-1912.4799999999996</v>
      </c>
      <c r="I20" s="30">
        <f t="shared" si="4"/>
        <v>7527.05</v>
      </c>
      <c r="J20" s="30">
        <f t="shared" si="4"/>
        <v>9039.74</v>
      </c>
      <c r="K20" s="30">
        <f t="shared" si="4"/>
        <v>8948.76</v>
      </c>
      <c r="L20" s="30">
        <f t="shared" si="4"/>
        <v>11675.310000000001</v>
      </c>
      <c r="M20" s="30">
        <f t="shared" si="4"/>
        <v>15125.06</v>
      </c>
      <c r="N20" s="30">
        <f t="shared" ref="N20:N24" si="5">SUM(B20:M20)</f>
        <v>101101.38999999998</v>
      </c>
    </row>
    <row r="21" spans="1:14" ht="40.5" customHeight="1">
      <c r="A21" s="36" t="s">
        <v>55</v>
      </c>
      <c r="B21" s="31">
        <v>4112.68</v>
      </c>
      <c r="C21" s="31">
        <v>-2009.93</v>
      </c>
      <c r="D21" s="31">
        <v>1031.2</v>
      </c>
      <c r="E21" s="31">
        <v>-3198.53</v>
      </c>
      <c r="F21" s="31">
        <v>665.94</v>
      </c>
      <c r="G21" s="31">
        <v>4758.4399999999996</v>
      </c>
      <c r="H21" s="31">
        <v>-8518.08</v>
      </c>
      <c r="I21" s="31">
        <v>-320.55</v>
      </c>
      <c r="J21" s="31">
        <v>1226.6400000000001</v>
      </c>
      <c r="K21" s="31">
        <v>-1711.74</v>
      </c>
      <c r="L21" s="31">
        <v>-247.89</v>
      </c>
      <c r="M21" s="31">
        <v>4519.76</v>
      </c>
      <c r="N21" s="31">
        <f t="shared" si="5"/>
        <v>307.9399999999996</v>
      </c>
    </row>
    <row r="22" spans="1:14" ht="40.5" customHeight="1">
      <c r="A22" s="36" t="s">
        <v>56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f t="shared" si="5"/>
        <v>0</v>
      </c>
    </row>
    <row r="23" spans="1:14" ht="40.5" customHeight="1">
      <c r="A23" s="46" t="s">
        <v>57</v>
      </c>
      <c r="B23" s="31">
        <v>10941.71</v>
      </c>
      <c r="C23" s="31">
        <v>6355.96</v>
      </c>
      <c r="D23" s="31">
        <v>29393</v>
      </c>
      <c r="E23" s="31">
        <v>9547.2000000000007</v>
      </c>
      <c r="F23" s="31">
        <v>4397.8999999999996</v>
      </c>
      <c r="G23" s="31">
        <v>-15297.62</v>
      </c>
      <c r="H23" s="31">
        <v>6605.6</v>
      </c>
      <c r="I23" s="31">
        <v>7847.6</v>
      </c>
      <c r="J23" s="31">
        <v>7813.1</v>
      </c>
      <c r="K23" s="31">
        <v>10660.5</v>
      </c>
      <c r="L23" s="31">
        <v>11923.2</v>
      </c>
      <c r="M23" s="31">
        <v>10605.3</v>
      </c>
      <c r="N23" s="31">
        <f t="shared" si="5"/>
        <v>100793.45</v>
      </c>
    </row>
    <row r="24" spans="1:14" ht="40.5" customHeight="1">
      <c r="A24" s="62" t="s">
        <v>59</v>
      </c>
      <c r="B24" s="31">
        <v>5395.39</v>
      </c>
      <c r="C24" s="31">
        <v>5395.39</v>
      </c>
      <c r="D24" s="31">
        <v>5395.39</v>
      </c>
      <c r="E24" s="31">
        <v>5395.39</v>
      </c>
      <c r="F24" s="31">
        <v>5395.39</v>
      </c>
      <c r="G24" s="31">
        <v>5395.39</v>
      </c>
      <c r="H24" s="31">
        <v>5652.99</v>
      </c>
      <c r="I24" s="31">
        <v>5652.99</v>
      </c>
      <c r="J24" s="31">
        <v>1463.25</v>
      </c>
      <c r="K24" s="31">
        <v>5652.99</v>
      </c>
      <c r="L24" s="31">
        <v>5652.99</v>
      </c>
      <c r="M24" s="31">
        <v>5652.99</v>
      </c>
      <c r="N24" s="31">
        <f t="shared" si="5"/>
        <v>62100.539999999994</v>
      </c>
    </row>
    <row r="25" spans="1:14" ht="39.75" customHeight="1">
      <c r="A25" s="37" t="s">
        <v>60</v>
      </c>
      <c r="B25" s="30">
        <v>19574.740000000002</v>
      </c>
      <c r="C25" s="30">
        <v>19574.740000000002</v>
      </c>
      <c r="D25" s="30">
        <v>19574.740000000002</v>
      </c>
      <c r="E25" s="30">
        <v>19574.740000000002</v>
      </c>
      <c r="F25" s="30">
        <v>19574.740000000002</v>
      </c>
      <c r="G25" s="30">
        <v>19574.740000000002</v>
      </c>
      <c r="H25" s="30">
        <v>19574.740000000002</v>
      </c>
      <c r="I25" s="30">
        <v>19574.740000000002</v>
      </c>
      <c r="J25" s="30">
        <v>19574.740000000002</v>
      </c>
      <c r="K25" s="30">
        <v>19574.740000000002</v>
      </c>
      <c r="L25" s="30">
        <v>19574.740000000002</v>
      </c>
      <c r="M25" s="30">
        <v>19574.740000000002</v>
      </c>
      <c r="N25" s="30">
        <f t="shared" si="1"/>
        <v>234896.87999999998</v>
      </c>
    </row>
    <row r="26" spans="1:14" ht="22.5" customHeight="1">
      <c r="A26" s="37" t="s">
        <v>25</v>
      </c>
      <c r="B26" s="47">
        <f t="shared" ref="B26:M26" si="6">B4+B9+B15+B25+B19+B20+B24</f>
        <v>127461.42</v>
      </c>
      <c r="C26" s="30">
        <f t="shared" si="6"/>
        <v>128266.31</v>
      </c>
      <c r="D26" s="30">
        <f t="shared" si="6"/>
        <v>224058.83000000002</v>
      </c>
      <c r="E26" s="30">
        <f t="shared" si="6"/>
        <v>111701.29</v>
      </c>
      <c r="F26" s="47">
        <f t="shared" si="6"/>
        <v>169852.87000000002</v>
      </c>
      <c r="G26" s="30">
        <f t="shared" si="6"/>
        <v>135580.28000000003</v>
      </c>
      <c r="H26" s="30">
        <f t="shared" si="6"/>
        <v>167240.15999999997</v>
      </c>
      <c r="I26" s="30">
        <f t="shared" si="6"/>
        <v>125647.65000000001</v>
      </c>
      <c r="J26" s="47">
        <f t="shared" si="6"/>
        <v>128965.64</v>
      </c>
      <c r="K26" s="30">
        <f t="shared" si="6"/>
        <v>197840.62</v>
      </c>
      <c r="L26" s="47">
        <f t="shared" si="6"/>
        <v>136997.83000000002</v>
      </c>
      <c r="M26" s="47">
        <f t="shared" si="6"/>
        <v>166291.07999999999</v>
      </c>
      <c r="N26" s="30">
        <f>N4+N9+N15+N25+N19+N20+N24</f>
        <v>1819903.98</v>
      </c>
    </row>
    <row r="27" spans="1:14" ht="15.75">
      <c r="A27" s="76" t="s">
        <v>157</v>
      </c>
      <c r="B27" s="76"/>
      <c r="C27" s="76"/>
      <c r="D27" s="38"/>
      <c r="E27" s="38"/>
      <c r="F27" s="38"/>
      <c r="G27" s="52"/>
      <c r="H27" s="38"/>
      <c r="I27" s="38"/>
      <c r="J27" s="38"/>
      <c r="K27" s="38"/>
      <c r="L27" s="77" t="s">
        <v>29</v>
      </c>
      <c r="M27" s="77"/>
      <c r="N27" s="77"/>
    </row>
    <row r="28" spans="1:14" ht="15.75">
      <c r="A28" s="39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</row>
    <row r="29" spans="1:14" ht="15.75">
      <c r="A29" s="76" t="s">
        <v>27</v>
      </c>
      <c r="B29" s="76"/>
      <c r="C29" s="76"/>
      <c r="D29" s="38"/>
      <c r="E29" s="38"/>
      <c r="F29" s="38"/>
      <c r="G29" s="38"/>
      <c r="H29" s="38"/>
      <c r="I29" s="38"/>
      <c r="J29" s="38"/>
      <c r="K29" s="38"/>
      <c r="L29" s="77" t="s">
        <v>33</v>
      </c>
      <c r="M29" s="77"/>
      <c r="N29" s="77"/>
    </row>
  </sheetData>
  <mergeCells count="5">
    <mergeCell ref="A1:N1"/>
    <mergeCell ref="A27:C27"/>
    <mergeCell ref="A29:C29"/>
    <mergeCell ref="L27:N27"/>
    <mergeCell ref="L29:N29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42"/>
  <sheetViews>
    <sheetView workbookViewId="0">
      <selection activeCell="D24" sqref="D24:D25"/>
    </sheetView>
  </sheetViews>
  <sheetFormatPr defaultRowHeight="15"/>
  <cols>
    <col min="1" max="1" width="3.7109375" customWidth="1"/>
    <col min="2" max="2" width="5.5703125" customWidth="1"/>
    <col min="3" max="3" width="53.7109375" customWidth="1"/>
    <col min="4" max="4" width="10.140625" bestFit="1" customWidth="1"/>
    <col min="5" max="5" width="17" customWidth="1"/>
  </cols>
  <sheetData>
    <row r="1" spans="1:7" ht="15.75">
      <c r="B1" s="66" t="s">
        <v>53</v>
      </c>
      <c r="C1" s="66"/>
      <c r="D1" s="66"/>
      <c r="E1" s="5"/>
      <c r="F1" s="5"/>
      <c r="G1" s="5"/>
    </row>
    <row r="2" spans="1:7" ht="15.75">
      <c r="B2" s="66"/>
      <c r="C2" s="66" t="s">
        <v>52</v>
      </c>
      <c r="D2" s="66"/>
      <c r="E2" s="5"/>
      <c r="F2" s="5"/>
      <c r="G2" s="5"/>
    </row>
    <row r="3" spans="1:7" ht="15.75">
      <c r="B3" s="66" t="s">
        <v>41</v>
      </c>
      <c r="C3" s="66"/>
      <c r="D3" s="66"/>
      <c r="E3" s="5"/>
      <c r="F3" s="5"/>
      <c r="G3" s="5"/>
    </row>
    <row r="4" spans="1:7">
      <c r="A4" s="56" t="s">
        <v>42</v>
      </c>
      <c r="B4" s="56" t="s">
        <v>42</v>
      </c>
      <c r="C4" s="56"/>
      <c r="D4" s="56" t="s">
        <v>43</v>
      </c>
      <c r="E4" s="56" t="s">
        <v>44</v>
      </c>
    </row>
    <row r="5" spans="1:7">
      <c r="A5" s="57" t="s">
        <v>45</v>
      </c>
      <c r="B5" s="57" t="s">
        <v>46</v>
      </c>
      <c r="C5" s="57" t="s">
        <v>47</v>
      </c>
      <c r="D5" s="57" t="s">
        <v>48</v>
      </c>
      <c r="E5" s="57" t="s">
        <v>49</v>
      </c>
    </row>
    <row r="6" spans="1:7">
      <c r="A6" s="41"/>
      <c r="B6" s="41"/>
      <c r="C6" s="58"/>
      <c r="D6" s="59"/>
      <c r="E6" s="41"/>
    </row>
    <row r="7" spans="1:7">
      <c r="A7" s="41"/>
      <c r="B7" s="41"/>
      <c r="C7" s="58"/>
      <c r="D7" s="59"/>
      <c r="E7" s="60"/>
    </row>
    <row r="8" spans="1:7">
      <c r="A8" s="41"/>
      <c r="B8" s="41"/>
      <c r="C8" s="58"/>
      <c r="D8" s="59"/>
      <c r="E8" s="60"/>
    </row>
    <row r="9" spans="1:7">
      <c r="A9" s="41"/>
      <c r="B9" s="41"/>
      <c r="C9" s="58"/>
      <c r="D9" s="59"/>
      <c r="E9" s="41"/>
    </row>
    <row r="10" spans="1:7">
      <c r="A10" s="41"/>
      <c r="B10" s="41"/>
      <c r="C10" s="58"/>
      <c r="D10" s="59"/>
      <c r="E10" s="41"/>
    </row>
    <row r="11" spans="1:7">
      <c r="A11" s="41"/>
      <c r="B11" s="41"/>
      <c r="C11" s="58"/>
      <c r="D11" s="59"/>
      <c r="E11" s="41"/>
    </row>
    <row r="12" spans="1:7">
      <c r="A12" s="41"/>
      <c r="B12" s="41"/>
      <c r="C12" s="58"/>
      <c r="D12" s="59"/>
      <c r="E12" s="41"/>
    </row>
    <row r="13" spans="1:7">
      <c r="A13" s="41"/>
      <c r="B13" s="41"/>
      <c r="C13" s="58"/>
      <c r="D13" s="59"/>
      <c r="E13" s="41"/>
    </row>
    <row r="14" spans="1:7">
      <c r="A14" s="41"/>
      <c r="B14" s="41"/>
      <c r="C14" s="58"/>
      <c r="D14" s="59"/>
      <c r="E14" s="41"/>
    </row>
    <row r="15" spans="1:7">
      <c r="A15" s="41"/>
      <c r="B15" s="41"/>
      <c r="C15" s="58"/>
      <c r="D15" s="59"/>
      <c r="E15" s="41"/>
    </row>
    <row r="16" spans="1:7">
      <c r="A16" s="41"/>
      <c r="B16" s="41"/>
      <c r="C16" s="58"/>
      <c r="D16" s="59"/>
      <c r="E16" s="41"/>
    </row>
    <row r="17" spans="1:5">
      <c r="A17" s="41"/>
      <c r="B17" s="41"/>
      <c r="C17" s="58"/>
      <c r="D17" s="59"/>
      <c r="E17" s="41"/>
    </row>
    <row r="18" spans="1:5">
      <c r="A18" s="41"/>
      <c r="B18" s="41"/>
      <c r="C18" s="58"/>
      <c r="D18" s="59"/>
      <c r="E18" s="41"/>
    </row>
    <row r="19" spans="1:5">
      <c r="A19" s="41"/>
      <c r="B19" s="41"/>
      <c r="C19" s="58"/>
      <c r="D19" s="59"/>
      <c r="E19" s="41"/>
    </row>
    <row r="20" spans="1:5">
      <c r="A20" s="41"/>
      <c r="B20" s="41"/>
      <c r="C20" s="58"/>
      <c r="D20" s="41"/>
      <c r="E20" s="41"/>
    </row>
    <row r="21" spans="1:5">
      <c r="A21" s="41"/>
      <c r="B21" s="41"/>
      <c r="C21" s="58"/>
      <c r="D21" s="41"/>
      <c r="E21" s="41"/>
    </row>
    <row r="22" spans="1:5">
      <c r="A22" s="41"/>
      <c r="B22" s="41"/>
      <c r="C22" s="58"/>
      <c r="D22" s="41"/>
      <c r="E22" s="41"/>
    </row>
    <row r="23" spans="1:5">
      <c r="A23" s="41"/>
      <c r="B23" s="41"/>
      <c r="C23" s="58"/>
      <c r="D23" s="41"/>
      <c r="E23" s="41"/>
    </row>
    <row r="24" spans="1:5">
      <c r="A24" s="41"/>
      <c r="B24" s="41"/>
      <c r="C24" s="58"/>
      <c r="D24" s="41"/>
      <c r="E24" s="41"/>
    </row>
    <row r="25" spans="1:5">
      <c r="A25" s="41"/>
      <c r="B25" s="41"/>
      <c r="C25" s="58"/>
      <c r="D25" s="41"/>
      <c r="E25" s="41"/>
    </row>
    <row r="26" spans="1:5">
      <c r="A26" s="41"/>
      <c r="B26" s="41"/>
      <c r="C26" s="58"/>
      <c r="D26" s="41"/>
      <c r="E26" s="41"/>
    </row>
    <row r="27" spans="1:5">
      <c r="A27" s="41"/>
      <c r="B27" s="41"/>
      <c r="C27" s="58"/>
      <c r="D27" s="41"/>
      <c r="E27" s="41"/>
    </row>
    <row r="28" spans="1:5">
      <c r="A28" s="41"/>
      <c r="B28" s="41"/>
      <c r="C28" s="58"/>
      <c r="D28" s="41"/>
      <c r="E28" s="41"/>
    </row>
    <row r="29" spans="1:5">
      <c r="A29" s="41"/>
      <c r="B29" s="41"/>
      <c r="C29" s="58"/>
      <c r="D29" s="15"/>
      <c r="E29" s="15"/>
    </row>
    <row r="30" spans="1:5">
      <c r="A30" s="15"/>
      <c r="B30" s="15"/>
      <c r="C30" s="15"/>
      <c r="D30" s="15"/>
      <c r="E30" s="15"/>
    </row>
    <row r="31" spans="1:5">
      <c r="A31" s="15"/>
      <c r="B31" s="15"/>
      <c r="C31" s="15"/>
      <c r="D31" s="15"/>
      <c r="E31" s="15"/>
    </row>
    <row r="32" spans="1:5">
      <c r="A32" s="15"/>
      <c r="B32" s="15"/>
      <c r="C32" s="15"/>
      <c r="D32" s="15"/>
      <c r="E32" s="15"/>
    </row>
    <row r="33" spans="1:5">
      <c r="A33" s="15"/>
      <c r="B33" s="15"/>
      <c r="C33" s="15"/>
      <c r="D33" s="15"/>
      <c r="E33" s="15"/>
    </row>
    <row r="34" spans="1:5">
      <c r="A34" s="15"/>
      <c r="B34" s="15"/>
      <c r="C34" s="15"/>
      <c r="D34" s="15"/>
      <c r="E34" s="15"/>
    </row>
    <row r="35" spans="1:5">
      <c r="A35" s="15"/>
      <c r="B35" s="15"/>
      <c r="C35" s="15"/>
      <c r="D35" s="15"/>
      <c r="E35" s="15"/>
    </row>
    <row r="36" spans="1:5">
      <c r="A36" s="15"/>
      <c r="B36" s="15"/>
      <c r="C36" s="15"/>
      <c r="D36" s="15"/>
      <c r="E36" s="15"/>
    </row>
    <row r="37" spans="1:5">
      <c r="A37" s="15"/>
      <c r="B37" s="15"/>
      <c r="C37" s="15"/>
      <c r="D37" s="15"/>
      <c r="E37" s="15"/>
    </row>
    <row r="38" spans="1:5">
      <c r="A38" s="15"/>
      <c r="B38" s="15"/>
      <c r="C38" s="15"/>
      <c r="D38" s="15"/>
      <c r="E38" s="15"/>
    </row>
    <row r="39" spans="1:5">
      <c r="A39" s="15"/>
      <c r="B39" s="15"/>
      <c r="C39" s="15"/>
      <c r="D39" s="15"/>
      <c r="E39" s="15"/>
    </row>
    <row r="40" spans="1:5">
      <c r="A40" s="15"/>
      <c r="B40" s="15"/>
      <c r="C40" s="15"/>
      <c r="D40" s="15"/>
      <c r="E40" s="15"/>
    </row>
    <row r="41" spans="1:5">
      <c r="A41" s="15"/>
      <c r="B41" s="15"/>
      <c r="C41" s="15"/>
      <c r="D41" s="15"/>
      <c r="E41" s="15"/>
    </row>
    <row r="42" spans="1:5">
      <c r="A42" s="15"/>
      <c r="B42" s="15"/>
      <c r="C42" s="15"/>
      <c r="D42" s="15"/>
      <c r="E42" s="15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3"/>
  <sheetViews>
    <sheetView workbookViewId="0">
      <selection activeCell="E28" sqref="E28"/>
    </sheetView>
  </sheetViews>
  <sheetFormatPr defaultRowHeight="15"/>
  <cols>
    <col min="1" max="1" width="5.28515625" customWidth="1"/>
    <col min="2" max="2" width="54.85546875" customWidth="1"/>
    <col min="3" max="3" width="10.7109375" customWidth="1"/>
    <col min="4" max="4" width="11.5703125" customWidth="1"/>
  </cols>
  <sheetData>
    <row r="1" spans="1:4" ht="15.75">
      <c r="A1" s="39"/>
      <c r="B1" s="72" t="s">
        <v>61</v>
      </c>
      <c r="C1" s="72"/>
      <c r="D1" s="72"/>
    </row>
    <row r="2" spans="1:4" ht="15.75">
      <c r="A2" s="67"/>
      <c r="B2" s="74" t="s">
        <v>52</v>
      </c>
      <c r="C2" s="74"/>
      <c r="D2" s="74"/>
    </row>
    <row r="3" spans="1:4" ht="15.75">
      <c r="A3" s="67"/>
      <c r="B3" s="72" t="s">
        <v>50</v>
      </c>
      <c r="C3" s="72"/>
      <c r="D3" s="72"/>
    </row>
    <row r="4" spans="1:4" ht="26.25">
      <c r="A4" s="8"/>
      <c r="B4" s="9" t="s">
        <v>0</v>
      </c>
      <c r="C4" s="8" t="s">
        <v>1</v>
      </c>
      <c r="D4" s="9" t="s">
        <v>26</v>
      </c>
    </row>
    <row r="5" spans="1:4">
      <c r="A5" s="10"/>
      <c r="B5" s="3" t="s">
        <v>2</v>
      </c>
      <c r="C5" s="10"/>
      <c r="D5" s="10"/>
    </row>
    <row r="6" spans="1:4">
      <c r="A6" s="40">
        <v>1</v>
      </c>
      <c r="B6" s="13" t="s">
        <v>66</v>
      </c>
      <c r="C6" s="40">
        <v>1515</v>
      </c>
      <c r="D6" s="3"/>
    </row>
    <row r="7" spans="1:4">
      <c r="A7" s="43">
        <v>2</v>
      </c>
      <c r="B7" s="13" t="s">
        <v>67</v>
      </c>
      <c r="C7" s="40">
        <v>290</v>
      </c>
      <c r="D7" s="14"/>
    </row>
    <row r="8" spans="1:4">
      <c r="A8" s="15"/>
      <c r="B8" s="13" t="s">
        <v>68</v>
      </c>
      <c r="C8" s="18">
        <f>SUM(C6:C7)</f>
        <v>1805</v>
      </c>
      <c r="D8" s="61">
        <v>1805</v>
      </c>
    </row>
    <row r="9" spans="1:4">
      <c r="A9" s="41"/>
      <c r="B9" s="42" t="s">
        <v>8</v>
      </c>
      <c r="C9" s="14"/>
      <c r="D9" s="14"/>
    </row>
    <row r="10" spans="1:4" ht="45">
      <c r="A10" s="63">
        <v>1</v>
      </c>
      <c r="B10" s="68" t="s">
        <v>92</v>
      </c>
      <c r="C10" s="69">
        <v>52690.18</v>
      </c>
      <c r="D10" s="70">
        <f>D8+C10</f>
        <v>54495.18</v>
      </c>
    </row>
    <row r="11" spans="1:4">
      <c r="A11" s="15"/>
      <c r="B11" s="3" t="s">
        <v>9</v>
      </c>
      <c r="C11" s="15"/>
      <c r="D11" s="15"/>
    </row>
    <row r="12" spans="1:4">
      <c r="A12" s="15">
        <v>1</v>
      </c>
      <c r="B12" s="15" t="s">
        <v>100</v>
      </c>
      <c r="C12" s="15">
        <v>10238.049999999999</v>
      </c>
      <c r="D12" s="15"/>
    </row>
    <row r="13" spans="1:4">
      <c r="A13" s="15">
        <v>2</v>
      </c>
      <c r="B13" s="15" t="s">
        <v>101</v>
      </c>
      <c r="C13" s="15">
        <v>378.1</v>
      </c>
      <c r="D13" s="14"/>
    </row>
    <row r="14" spans="1:4">
      <c r="A14" s="15">
        <v>3</v>
      </c>
      <c r="B14" s="43" t="s">
        <v>102</v>
      </c>
      <c r="C14" s="43">
        <v>153.01</v>
      </c>
      <c r="D14" s="14"/>
    </row>
    <row r="15" spans="1:4" ht="45">
      <c r="A15" s="15">
        <v>4</v>
      </c>
      <c r="B15" s="68" t="s">
        <v>92</v>
      </c>
      <c r="C15" s="15">
        <v>14785.47</v>
      </c>
      <c r="D15" s="14"/>
    </row>
    <row r="16" spans="1:4">
      <c r="A16" s="43"/>
      <c r="B16" s="51" t="s">
        <v>68</v>
      </c>
      <c r="C16" s="43">
        <f>SUM(C12:C15)</f>
        <v>25554.629999999997</v>
      </c>
      <c r="D16" s="14">
        <f>D10+C16</f>
        <v>80049.81</v>
      </c>
    </row>
    <row r="17" spans="1:4">
      <c r="A17" s="15"/>
      <c r="B17" s="14" t="s">
        <v>10</v>
      </c>
      <c r="C17" s="15"/>
      <c r="D17" s="15"/>
    </row>
    <row r="18" spans="1:4">
      <c r="A18" s="15">
        <v>1</v>
      </c>
      <c r="B18" s="15" t="s">
        <v>109</v>
      </c>
      <c r="C18" s="43">
        <v>5012.28</v>
      </c>
      <c r="D18" s="14"/>
    </row>
    <row r="19" spans="1:4">
      <c r="A19" s="15">
        <v>2</v>
      </c>
      <c r="B19" s="15" t="s">
        <v>111</v>
      </c>
      <c r="C19" s="43">
        <v>2514.2800000000002</v>
      </c>
      <c r="D19" s="15"/>
    </row>
    <row r="20" spans="1:4">
      <c r="A20" s="15"/>
      <c r="B20" s="24" t="s">
        <v>68</v>
      </c>
      <c r="C20" s="15">
        <f>SUM(C18:C19)</f>
        <v>7526.5599999999995</v>
      </c>
      <c r="D20" s="14">
        <f>D16+C20</f>
        <v>87576.37</v>
      </c>
    </row>
    <row r="21" spans="1:4">
      <c r="A21" s="15"/>
      <c r="B21" s="33" t="s">
        <v>11</v>
      </c>
      <c r="C21" s="15"/>
      <c r="D21" s="14"/>
    </row>
    <row r="22" spans="1:4">
      <c r="A22" s="15">
        <v>1</v>
      </c>
      <c r="B22" s="24" t="s">
        <v>117</v>
      </c>
      <c r="C22" s="15">
        <v>91.89</v>
      </c>
      <c r="D22" s="14"/>
    </row>
    <row r="23" spans="1:4">
      <c r="A23" s="15"/>
      <c r="B23" s="24" t="s">
        <v>118</v>
      </c>
      <c r="C23" s="15">
        <v>1050</v>
      </c>
      <c r="D23" s="14"/>
    </row>
    <row r="24" spans="1:4">
      <c r="A24" s="15">
        <v>2</v>
      </c>
      <c r="B24" s="13" t="s">
        <v>119</v>
      </c>
      <c r="C24" s="15">
        <v>5400</v>
      </c>
      <c r="D24" s="15"/>
    </row>
    <row r="25" spans="1:4">
      <c r="A25" s="15"/>
      <c r="B25" s="14" t="s">
        <v>68</v>
      </c>
      <c r="C25" s="14">
        <f>SUM(C22:C24)</f>
        <v>6541.89</v>
      </c>
      <c r="D25" s="14">
        <f>D20+C25</f>
        <v>94118.26</v>
      </c>
    </row>
    <row r="26" spans="1:4">
      <c r="A26" s="15"/>
      <c r="B26" s="14" t="s">
        <v>12</v>
      </c>
      <c r="C26" s="14"/>
      <c r="D26" s="14"/>
    </row>
    <row r="27" spans="1:4" ht="30">
      <c r="A27" s="43">
        <v>1</v>
      </c>
      <c r="B27" s="40" t="s">
        <v>123</v>
      </c>
      <c r="C27" s="43">
        <v>10000</v>
      </c>
      <c r="D27" s="14"/>
    </row>
    <row r="28" spans="1:4">
      <c r="A28" s="15">
        <v>2</v>
      </c>
      <c r="B28" s="43" t="s">
        <v>109</v>
      </c>
      <c r="C28" s="43">
        <v>190.98</v>
      </c>
      <c r="D28" s="14"/>
    </row>
    <row r="29" spans="1:4">
      <c r="A29" s="15"/>
      <c r="B29" s="14" t="s">
        <v>68</v>
      </c>
      <c r="C29" s="14">
        <f>SUM(C27:C28)</f>
        <v>10190.98</v>
      </c>
      <c r="D29" s="14">
        <f>D25+C29</f>
        <v>104309.23999999999</v>
      </c>
    </row>
    <row r="30" spans="1:4">
      <c r="A30" s="15"/>
      <c r="B30" s="25" t="s">
        <v>13</v>
      </c>
      <c r="C30" s="15"/>
      <c r="D30" s="15"/>
    </row>
    <row r="31" spans="1:4">
      <c r="A31" s="15">
        <v>1</v>
      </c>
      <c r="B31" s="24" t="s">
        <v>139</v>
      </c>
      <c r="C31" s="15">
        <v>9002</v>
      </c>
      <c r="D31" s="14">
        <f>D29+C31</f>
        <v>113311.23999999999</v>
      </c>
    </row>
    <row r="32" spans="1:4">
      <c r="A32" s="15"/>
      <c r="B32" s="40"/>
      <c r="C32" s="43"/>
      <c r="D32" s="14"/>
    </row>
    <row r="33" spans="1:4">
      <c r="A33" s="15"/>
      <c r="B33" s="25"/>
      <c r="C33" s="14"/>
      <c r="D33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Amin</cp:lastModifiedBy>
  <cp:lastPrinted>2018-02-07T04:50:15Z</cp:lastPrinted>
  <dcterms:created xsi:type="dcterms:W3CDTF">2011-07-25T05:21:17Z</dcterms:created>
  <dcterms:modified xsi:type="dcterms:W3CDTF">2019-02-02T06:52:05Z</dcterms:modified>
</cp:coreProperties>
</file>