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8" i="1"/>
  <c r="F33"/>
  <c r="F28"/>
  <c r="D13"/>
  <c r="H36" l="1"/>
  <c r="F36"/>
  <c r="H23" l="1"/>
  <c r="H35" s="1"/>
  <c r="H40" l="1"/>
  <c r="D18" s="1"/>
  <c r="F23"/>
  <c r="F35" s="1"/>
  <c r="F40" s="1"/>
  <c r="D12" s="1"/>
  <c r="F19" l="1"/>
  <c r="D19" l="1"/>
  <c r="D20"/>
</calcChain>
</file>

<file path=xl/sharedStrings.xml><?xml version="1.0" encoding="utf-8"?>
<sst xmlns="http://schemas.openxmlformats.org/spreadsheetml/2006/main" count="38" uniqueCount="38">
  <si>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</si>
  <si>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</si>
  <si>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</si>
  <si>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</si>
  <si>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</si>
  <si>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</si>
  <si>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</si>
  <si>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</si>
  <si>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</si>
  <si>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</si>
  <si>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</si>
  <si>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</si>
  <si>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</si>
  <si>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придомовой территории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</si>
  <si>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</si>
  <si>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</si>
  <si>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</si>
  <si>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</si>
  <si>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ВСЕГО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</si>
  <si>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</si>
  <si>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</si>
  <si>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</si>
  <si>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</si>
  <si>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</si>
  <si>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</si>
  <si>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</si>
  <si>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</si>
  <si>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</si>
  <si>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</si>
  <si>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</si>
  <si>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Отчет Управляющей компании ООО УК "АРКАДА"</t>
  </si>
  <si>
    <t>Коммунальные ресурсы на содержание МОП :</t>
  </si>
  <si>
    <t>ГВС</t>
  </si>
  <si>
    <t>ХВС</t>
  </si>
  <si>
    <t>электроэнергия</t>
  </si>
  <si>
    <t xml:space="preserve">Директор </t>
  </si>
  <si>
    <t>Ю.С.Кудин</t>
  </si>
  <si>
    <t>многоквартирному дому по адресу ул. Ушакова,3 за 2018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</si>
</sst>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3" xfId="0" applyNumberFormat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2"/>
  <sheetViews>
    <sheetView tabSelected="1" workbookViewId="0">
      <selection activeCell="H35" sqref="H35:I35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30</v>
      </c>
      <c r="D2" s="1"/>
      <c r="E2" s="1"/>
      <c r="F2" s="1"/>
      <c r="G2" s="1"/>
      <c r="H2" s="1"/>
      <c r="I2" s="1"/>
    </row>
    <row r="3" spans="1:9" ht="15.75">
      <c r="A3" s="39" t="s">
        <v>0</v>
      </c>
      <c r="B3" s="39"/>
      <c r="C3" s="39"/>
      <c r="D3" s="39"/>
      <c r="E3" s="39"/>
      <c r="F3" s="39"/>
      <c r="G3" s="39"/>
      <c r="H3" s="39"/>
      <c r="I3" s="39"/>
    </row>
    <row r="4" spans="1:9" ht="15.75">
      <c r="A4" s="39" t="s">
        <v>37</v>
      </c>
      <c r="B4" s="39"/>
      <c r="C4" s="39"/>
      <c r="D4" s="39"/>
      <c r="E4" s="39"/>
      <c r="F4" s="39"/>
      <c r="G4" s="39"/>
      <c r="H4" s="39"/>
      <c r="I4" s="39"/>
    </row>
    <row r="6" spans="1:9">
      <c r="A6" s="35" t="s">
        <v>1</v>
      </c>
      <c r="B6" s="40"/>
      <c r="C6" s="40"/>
      <c r="D6" s="36"/>
      <c r="E6" s="35" t="s">
        <v>2</v>
      </c>
      <c r="F6" s="40"/>
      <c r="G6" s="40"/>
      <c r="H6" s="40"/>
      <c r="I6" s="36"/>
    </row>
    <row r="7" spans="1:9">
      <c r="A7" s="41" t="s">
        <v>3</v>
      </c>
      <c r="B7" s="42"/>
      <c r="C7" s="42"/>
      <c r="D7" s="43"/>
      <c r="E7" s="35">
        <v>266.39999999999998</v>
      </c>
      <c r="F7" s="40"/>
      <c r="G7" s="40"/>
      <c r="H7" s="40"/>
      <c r="I7" s="36"/>
    </row>
    <row r="8" spans="1:9">
      <c r="A8" s="44" t="s">
        <v>4</v>
      </c>
      <c r="B8" s="45"/>
      <c r="C8" s="45"/>
      <c r="D8" s="46"/>
      <c r="E8" s="35">
        <v>0</v>
      </c>
      <c r="F8" s="40"/>
      <c r="G8" s="40"/>
      <c r="H8" s="40"/>
      <c r="I8" s="40"/>
    </row>
    <row r="9" spans="1:9">
      <c r="A9" s="2"/>
      <c r="B9" s="3"/>
      <c r="C9" s="4"/>
      <c r="D9" s="47" t="s">
        <v>5</v>
      </c>
      <c r="E9" s="48"/>
      <c r="F9" s="47" t="s">
        <v>23</v>
      </c>
      <c r="G9" s="48"/>
      <c r="H9" s="47"/>
      <c r="I9" s="48"/>
    </row>
    <row r="10" spans="1:9" ht="45" customHeight="1">
      <c r="A10" s="5"/>
      <c r="B10" s="6"/>
      <c r="C10" s="7"/>
      <c r="D10" s="49"/>
      <c r="E10" s="50"/>
      <c r="F10" s="49"/>
      <c r="G10" s="50"/>
      <c r="H10" s="49"/>
      <c r="I10" s="50"/>
    </row>
    <row r="11" spans="1:9" ht="30.75" customHeight="1">
      <c r="A11" s="32" t="s">
        <v>22</v>
      </c>
      <c r="B11" s="33"/>
      <c r="C11" s="34"/>
      <c r="D11" s="35">
        <v>21485.68</v>
      </c>
      <c r="E11" s="36"/>
      <c r="F11" s="37">
        <v>34783.32</v>
      </c>
      <c r="G11" s="38"/>
      <c r="H11" s="35"/>
      <c r="I11" s="36"/>
    </row>
    <row r="12" spans="1:9">
      <c r="A12" s="51" t="s">
        <v>6</v>
      </c>
      <c r="B12" s="52"/>
      <c r="C12" s="53"/>
      <c r="D12" s="54">
        <f>F40</f>
        <v>56605.560000000005</v>
      </c>
      <c r="E12" s="36"/>
      <c r="F12" s="35">
        <v>12521.42</v>
      </c>
      <c r="G12" s="36"/>
      <c r="H12" s="54"/>
      <c r="I12" s="36"/>
    </row>
    <row r="13" spans="1:9">
      <c r="A13" s="55" t="s">
        <v>7</v>
      </c>
      <c r="B13" s="56"/>
      <c r="C13" s="57"/>
      <c r="D13" s="61">
        <f>1114.97+50848.74+136.35+878.63</f>
        <v>52978.689999999995</v>
      </c>
      <c r="E13" s="62"/>
      <c r="F13" s="61">
        <v>11513.76</v>
      </c>
      <c r="G13" s="62"/>
      <c r="H13" s="65"/>
      <c r="I13" s="66"/>
    </row>
    <row r="14" spans="1:9">
      <c r="A14" s="58"/>
      <c r="B14" s="59"/>
      <c r="C14" s="60"/>
      <c r="D14" s="63"/>
      <c r="E14" s="64"/>
      <c r="F14" s="63"/>
      <c r="G14" s="64"/>
      <c r="H14" s="67"/>
      <c r="I14" s="68"/>
    </row>
    <row r="15" spans="1:9">
      <c r="A15" s="69" t="s">
        <v>29</v>
      </c>
      <c r="B15" s="70"/>
      <c r="C15" s="71"/>
      <c r="D15" s="65">
        <v>0</v>
      </c>
      <c r="E15" s="66"/>
      <c r="F15" s="80"/>
      <c r="G15" s="81"/>
      <c r="H15" s="65"/>
      <c r="I15" s="66"/>
    </row>
    <row r="16" spans="1:9">
      <c r="A16" s="72"/>
      <c r="B16" s="73"/>
      <c r="C16" s="74"/>
      <c r="D16" s="78"/>
      <c r="E16" s="79"/>
      <c r="F16" s="82"/>
      <c r="G16" s="83"/>
      <c r="H16" s="78"/>
      <c r="I16" s="79"/>
    </row>
    <row r="17" spans="1:9">
      <c r="A17" s="75"/>
      <c r="B17" s="76"/>
      <c r="C17" s="77"/>
      <c r="D17" s="67"/>
      <c r="E17" s="68"/>
      <c r="F17" s="84"/>
      <c r="G17" s="85"/>
      <c r="H17" s="67"/>
      <c r="I17" s="68"/>
    </row>
    <row r="18" spans="1:9">
      <c r="A18" s="51" t="s">
        <v>8</v>
      </c>
      <c r="B18" s="52"/>
      <c r="C18" s="53"/>
      <c r="D18" s="86">
        <f>H40</f>
        <v>53499.17</v>
      </c>
      <c r="E18" s="87"/>
      <c r="F18" s="88">
        <v>0</v>
      </c>
      <c r="G18" s="87"/>
      <c r="H18" s="54"/>
      <c r="I18" s="36"/>
    </row>
    <row r="19" spans="1:9">
      <c r="A19" s="51" t="s">
        <v>24</v>
      </c>
      <c r="B19" s="52"/>
      <c r="C19" s="53"/>
      <c r="D19" s="54">
        <f>D11+D12+D15-D18</f>
        <v>24592.070000000007</v>
      </c>
      <c r="E19" s="36"/>
      <c r="F19" s="35">
        <f>F11+F12+F15-F18</f>
        <v>47304.74</v>
      </c>
      <c r="G19" s="36"/>
      <c r="H19" s="35"/>
      <c r="I19" s="36"/>
    </row>
    <row r="20" spans="1:9" ht="21" customHeight="1">
      <c r="A20" s="32" t="s">
        <v>25</v>
      </c>
      <c r="B20" s="33"/>
      <c r="C20" s="34"/>
      <c r="D20" s="54">
        <f>D12/(E7+E8)/12</f>
        <v>17.706944444444449</v>
      </c>
      <c r="E20" s="89"/>
      <c r="F20" s="54">
        <v>4.13</v>
      </c>
      <c r="G20" s="89"/>
      <c r="H20" s="35"/>
      <c r="I20" s="36"/>
    </row>
    <row r="21" spans="1:9">
      <c r="A21" s="90"/>
      <c r="B21" s="91"/>
      <c r="C21" s="91"/>
      <c r="D21" s="91"/>
      <c r="E21" s="92"/>
      <c r="F21" s="47" t="s">
        <v>26</v>
      </c>
      <c r="G21" s="48"/>
      <c r="H21" s="47" t="s">
        <v>27</v>
      </c>
      <c r="I21" s="48"/>
    </row>
    <row r="22" spans="1:9" ht="27.75" customHeight="1">
      <c r="A22" s="90"/>
      <c r="B22" s="91"/>
      <c r="C22" s="91"/>
      <c r="D22" s="91"/>
      <c r="E22" s="92"/>
      <c r="F22" s="93"/>
      <c r="G22" s="94"/>
      <c r="H22" s="93"/>
      <c r="I22" s="94"/>
    </row>
    <row r="23" spans="1:9">
      <c r="A23" s="95" t="s">
        <v>9</v>
      </c>
      <c r="B23" s="96"/>
      <c r="C23" s="96"/>
      <c r="D23" s="96"/>
      <c r="E23" s="97"/>
      <c r="F23" s="30">
        <f>F24+F25+F26+F27+F28+F29+F30+F31</f>
        <v>31488.48</v>
      </c>
      <c r="G23" s="98"/>
      <c r="H23" s="30">
        <f>H24+H25+H26+H27+H28+H29+H30+H31</f>
        <v>28124.36</v>
      </c>
      <c r="I23" s="98"/>
    </row>
    <row r="24" spans="1:9">
      <c r="A24" s="32" t="s">
        <v>10</v>
      </c>
      <c r="B24" s="33"/>
      <c r="C24" s="33"/>
      <c r="D24" s="33"/>
      <c r="E24" s="34"/>
      <c r="F24" s="99">
        <v>1630.37</v>
      </c>
      <c r="G24" s="64"/>
      <c r="H24" s="67">
        <v>278.45999999999998</v>
      </c>
      <c r="I24" s="68"/>
    </row>
    <row r="25" spans="1:9">
      <c r="A25" s="75" t="s">
        <v>11</v>
      </c>
      <c r="B25" s="76"/>
      <c r="C25" s="76"/>
      <c r="D25" s="76"/>
      <c r="E25" s="77"/>
      <c r="F25" s="54">
        <v>319.68</v>
      </c>
      <c r="G25" s="89"/>
      <c r="H25" s="35">
        <v>3759.17</v>
      </c>
      <c r="I25" s="36"/>
    </row>
    <row r="26" spans="1:9">
      <c r="A26" s="51" t="s">
        <v>12</v>
      </c>
      <c r="B26" s="52"/>
      <c r="C26" s="52"/>
      <c r="D26" s="52"/>
      <c r="E26" s="53"/>
      <c r="F26" s="54">
        <v>3324.67</v>
      </c>
      <c r="G26" s="89"/>
      <c r="H26" s="35">
        <v>0</v>
      </c>
      <c r="I26" s="36"/>
    </row>
    <row r="27" spans="1:9">
      <c r="A27" s="51" t="s">
        <v>19</v>
      </c>
      <c r="B27" s="52"/>
      <c r="C27" s="52"/>
      <c r="D27" s="52"/>
      <c r="E27" s="53"/>
      <c r="F27" s="54">
        <v>1182.82</v>
      </c>
      <c r="G27" s="89"/>
      <c r="H27" s="88">
        <v>1425.15</v>
      </c>
      <c r="I27" s="87"/>
    </row>
    <row r="28" spans="1:9">
      <c r="A28" s="51" t="s">
        <v>13</v>
      </c>
      <c r="B28" s="52"/>
      <c r="C28" s="52"/>
      <c r="D28" s="52"/>
      <c r="E28" s="53"/>
      <c r="F28" s="54">
        <f>10837.15+1342.66</f>
        <v>12179.81</v>
      </c>
      <c r="G28" s="89"/>
      <c r="H28" s="35">
        <f>1281.25+10837.14+1272.47</f>
        <v>13390.859999999999</v>
      </c>
      <c r="I28" s="36"/>
    </row>
    <row r="29" spans="1:9">
      <c r="A29" s="51" t="s">
        <v>14</v>
      </c>
      <c r="B29" s="52"/>
      <c r="C29" s="52"/>
      <c r="D29" s="52"/>
      <c r="E29" s="53"/>
      <c r="F29" s="54">
        <v>9270.7199999999993</v>
      </c>
      <c r="G29" s="89"/>
      <c r="H29" s="35">
        <v>9270.7199999999993</v>
      </c>
      <c r="I29" s="36"/>
    </row>
    <row r="30" spans="1:9">
      <c r="A30" s="8" t="s">
        <v>20</v>
      </c>
      <c r="B30" s="9"/>
      <c r="C30" s="9"/>
      <c r="D30" s="9"/>
      <c r="E30" s="10"/>
      <c r="F30" s="101">
        <v>2813.18</v>
      </c>
      <c r="G30" s="102"/>
      <c r="H30" s="35"/>
      <c r="I30" s="36"/>
    </row>
    <row r="31" spans="1:9">
      <c r="A31" s="51" t="s">
        <v>15</v>
      </c>
      <c r="B31" s="52"/>
      <c r="C31" s="52"/>
      <c r="D31" s="52"/>
      <c r="E31" s="53"/>
      <c r="F31" s="54">
        <v>767.23</v>
      </c>
      <c r="G31" s="89"/>
      <c r="H31" s="35"/>
      <c r="I31" s="36"/>
    </row>
    <row r="32" spans="1:9">
      <c r="A32" s="27" t="s">
        <v>16</v>
      </c>
      <c r="B32" s="28"/>
      <c r="C32" s="28"/>
      <c r="D32" s="28"/>
      <c r="E32" s="29"/>
      <c r="F32" s="30">
        <v>12307.68</v>
      </c>
      <c r="G32" s="98"/>
      <c r="H32" s="100">
        <v>12294.65</v>
      </c>
      <c r="I32" s="31"/>
    </row>
    <row r="33" spans="1:9">
      <c r="A33" s="27" t="s">
        <v>17</v>
      </c>
      <c r="B33" s="28"/>
      <c r="C33" s="28"/>
      <c r="D33" s="28"/>
      <c r="E33" s="29"/>
      <c r="F33" s="30">
        <f>10741.25-3699.85</f>
        <v>7041.4</v>
      </c>
      <c r="G33" s="98"/>
      <c r="H33" s="100">
        <v>6209.75</v>
      </c>
      <c r="I33" s="31"/>
    </row>
    <row r="34" spans="1:9">
      <c r="A34" s="27" t="s">
        <v>21</v>
      </c>
      <c r="B34" s="28"/>
      <c r="C34" s="28"/>
      <c r="D34" s="28"/>
      <c r="E34" s="29"/>
      <c r="F34" s="30">
        <v>3612.38</v>
      </c>
      <c r="G34" s="98"/>
      <c r="H34" s="30">
        <v>3471.17</v>
      </c>
      <c r="I34" s="98"/>
    </row>
    <row r="35" spans="1:9">
      <c r="A35" s="27" t="s">
        <v>18</v>
      </c>
      <c r="B35" s="28"/>
      <c r="C35" s="28"/>
      <c r="D35" s="28"/>
      <c r="E35" s="29"/>
      <c r="F35" s="30">
        <f>F23+F32+F33+F34</f>
        <v>54449.94</v>
      </c>
      <c r="G35" s="31"/>
      <c r="H35" s="30">
        <f>H23+H32+H33+H34</f>
        <v>50099.93</v>
      </c>
      <c r="I35" s="31"/>
    </row>
    <row r="36" spans="1:9">
      <c r="A36" s="11" t="s">
        <v>31</v>
      </c>
      <c r="B36" s="12"/>
      <c r="C36" s="12"/>
      <c r="D36" s="12"/>
      <c r="E36" s="13"/>
      <c r="F36" s="30">
        <f>F37+F38+F39</f>
        <v>2155.62</v>
      </c>
      <c r="G36" s="98"/>
      <c r="H36" s="30">
        <f>H37+H38+H39</f>
        <v>3399.2400000000002</v>
      </c>
      <c r="I36" s="98"/>
    </row>
    <row r="37" spans="1:9">
      <c r="A37" s="14" t="s">
        <v>32</v>
      </c>
      <c r="B37" s="15"/>
      <c r="C37" s="15"/>
      <c r="D37" s="15"/>
      <c r="E37" s="16"/>
      <c r="F37" s="25">
        <v>1149.6600000000001</v>
      </c>
      <c r="G37" s="26"/>
      <c r="H37" s="25">
        <v>1128</v>
      </c>
      <c r="I37" s="26"/>
    </row>
    <row r="38" spans="1:9">
      <c r="A38" s="14" t="s">
        <v>33</v>
      </c>
      <c r="B38" s="15"/>
      <c r="C38" s="15"/>
      <c r="D38" s="15"/>
      <c r="E38" s="16"/>
      <c r="F38" s="25">
        <v>143.76</v>
      </c>
      <c r="G38" s="26"/>
      <c r="H38" s="25">
        <v>628.82000000000005</v>
      </c>
      <c r="I38" s="26"/>
    </row>
    <row r="39" spans="1:9">
      <c r="A39" s="22" t="s">
        <v>34</v>
      </c>
      <c r="B39" s="23"/>
      <c r="C39" s="23"/>
      <c r="D39" s="23"/>
      <c r="E39" s="24"/>
      <c r="F39" s="25">
        <v>862.2</v>
      </c>
      <c r="G39" s="26"/>
      <c r="H39" s="25">
        <v>1642.42</v>
      </c>
      <c r="I39" s="26"/>
    </row>
    <row r="40" spans="1:9">
      <c r="A40" s="27" t="s">
        <v>28</v>
      </c>
      <c r="B40" s="28"/>
      <c r="C40" s="28"/>
      <c r="D40" s="28"/>
      <c r="E40" s="29"/>
      <c r="F40" s="30">
        <f>F35+F36</f>
        <v>56605.560000000005</v>
      </c>
      <c r="G40" s="31"/>
      <c r="H40" s="30">
        <f>H35+H36</f>
        <v>53499.17</v>
      </c>
      <c r="I40" s="31"/>
    </row>
    <row r="41" spans="1:9">
      <c r="A41" s="17"/>
      <c r="B41" s="17"/>
      <c r="C41" s="17"/>
      <c r="D41" s="17"/>
      <c r="E41" s="17"/>
      <c r="F41" s="18"/>
      <c r="G41" s="19"/>
      <c r="H41" s="18"/>
      <c r="I41" s="19"/>
    </row>
    <row r="42" spans="1:9">
      <c r="A42" s="20" t="s">
        <v>35</v>
      </c>
      <c r="B42" s="17"/>
      <c r="C42" s="17"/>
      <c r="D42" s="17"/>
      <c r="E42" s="17"/>
      <c r="F42" s="18"/>
      <c r="G42" s="19"/>
      <c r="H42" s="21" t="s">
        <v>36</v>
      </c>
      <c r="I42" s="19"/>
    </row>
  </sheetData>
  <mergeCells count="92">
    <mergeCell ref="A35:E35"/>
    <mergeCell ref="F35:G35"/>
    <mergeCell ref="H35:I35"/>
    <mergeCell ref="A33:E33"/>
    <mergeCell ref="F33:G33"/>
    <mergeCell ref="F30:G30"/>
    <mergeCell ref="H30:I30"/>
    <mergeCell ref="F38:G38"/>
    <mergeCell ref="H38:I38"/>
    <mergeCell ref="F36:G36"/>
    <mergeCell ref="H36:I36"/>
    <mergeCell ref="F37:G37"/>
    <mergeCell ref="H37:I37"/>
    <mergeCell ref="H33:I33"/>
    <mergeCell ref="A34:E34"/>
    <mergeCell ref="F34:G34"/>
    <mergeCell ref="H34:I34"/>
    <mergeCell ref="A31:E31"/>
    <mergeCell ref="F31:G31"/>
    <mergeCell ref="H31:I31"/>
    <mergeCell ref="A32:E32"/>
    <mergeCell ref="F32:G32"/>
    <mergeCell ref="H32:I32"/>
    <mergeCell ref="A28:E28"/>
    <mergeCell ref="F28:G28"/>
    <mergeCell ref="H28:I28"/>
    <mergeCell ref="A29:E29"/>
    <mergeCell ref="F29:G29"/>
    <mergeCell ref="H29:I29"/>
    <mergeCell ref="A26:E26"/>
    <mergeCell ref="F26:G26"/>
    <mergeCell ref="H26:I26"/>
    <mergeCell ref="A27:E27"/>
    <mergeCell ref="F27:G27"/>
    <mergeCell ref="H27:I27"/>
    <mergeCell ref="A24:E24"/>
    <mergeCell ref="F24:G24"/>
    <mergeCell ref="H24:I24"/>
    <mergeCell ref="A25:E25"/>
    <mergeCell ref="F25:G25"/>
    <mergeCell ref="H25:I25"/>
    <mergeCell ref="A21:E22"/>
    <mergeCell ref="F21:G22"/>
    <mergeCell ref="H21:I22"/>
    <mergeCell ref="A23:E23"/>
    <mergeCell ref="F23:G23"/>
    <mergeCell ref="H23:I23"/>
    <mergeCell ref="A19:C19"/>
    <mergeCell ref="D19:E19"/>
    <mergeCell ref="F19:G19"/>
    <mergeCell ref="H19:I19"/>
    <mergeCell ref="A20:C20"/>
    <mergeCell ref="D20:E20"/>
    <mergeCell ref="F20:G20"/>
    <mergeCell ref="H20:I20"/>
    <mergeCell ref="A15:C17"/>
    <mergeCell ref="D15:E17"/>
    <mergeCell ref="F15:G17"/>
    <mergeCell ref="H15:I17"/>
    <mergeCell ref="A18:C18"/>
    <mergeCell ref="D18:E18"/>
    <mergeCell ref="F18:G18"/>
    <mergeCell ref="H18:I18"/>
    <mergeCell ref="A12:C12"/>
    <mergeCell ref="D12:E12"/>
    <mergeCell ref="F12:G12"/>
    <mergeCell ref="H12:I12"/>
    <mergeCell ref="A13:C14"/>
    <mergeCell ref="D13:E14"/>
    <mergeCell ref="F13:G14"/>
    <mergeCell ref="H13:I14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39:E39"/>
    <mergeCell ref="F39:G39"/>
    <mergeCell ref="H39:I39"/>
    <mergeCell ref="A40:E40"/>
    <mergeCell ref="F40:G40"/>
    <mergeCell ref="H40:I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2019-03-11T12:11:11Z</dcterms:modified>
</cp:coreProperties>
</file>