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35" i="1" l="1"/>
  <c r="F39" i="1"/>
  <c r="F35" i="1"/>
  <c r="F34" i="1"/>
  <c r="F33" i="1"/>
  <c r="F32" i="1"/>
  <c r="F31" i="1"/>
  <c r="F30" i="1"/>
  <c r="F29" i="1"/>
  <c r="F28" i="1"/>
  <c r="F27" i="1"/>
  <c r="F26" i="1"/>
  <c r="F25" i="1"/>
  <c r="F24" i="1" s="1"/>
  <c r="F37" i="1" s="1"/>
  <c r="H24" i="1"/>
  <c r="H19" i="1"/>
  <c r="F18" i="1"/>
  <c r="D18" i="1"/>
  <c r="H17" i="1"/>
  <c r="H14" i="1"/>
  <c r="H12" i="1"/>
  <c r="H11" i="1"/>
  <c r="H10" i="1"/>
  <c r="H37" i="1" l="1"/>
  <c r="H18" i="1"/>
</calcChain>
</file>

<file path=xl/sharedStrings.xml><?xml version="1.0" encoding="utf-8"?>
<sst xmlns="http://schemas.openxmlformats.org/spreadsheetml/2006/main" count="40" uniqueCount="40">
  <si>
    <t>Отчет Управляющей компании ООО УК "Жилсервис"</t>
  </si>
  <si>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</si>
  <si>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</si>
  <si>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</si>
  <si>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</si>
  <si>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</si>
  <si>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</si>
  <si>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Капитальный  ремонт,руб.</t>
  </si>
  <si>
    <t xml:space="preserve"> Всего,руб.</t>
  </si>
  <si>
    <t>Долг на начало года</t>
  </si>
  <si>
    <t>Начислено</t>
  </si>
  <si>
    <t>Оплачено собственниками жилых помещений</t>
  </si>
  <si>
    <t>Получено доходов от предоставленияобщего имущества</t>
  </si>
  <si>
    <t>Затрачено</t>
  </si>
  <si>
    <t>Остаток</t>
  </si>
  <si>
    <t>Среднегодовой тариф</t>
  </si>
  <si>
    <t>Статьи расходов</t>
  </si>
  <si>
    <t>Сумма затрат , руб.</t>
  </si>
  <si>
    <t>План</t>
  </si>
  <si>
    <t xml:space="preserve"> Факт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</si>
  <si>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</si>
  <si>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</si>
  <si>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</si>
  <si>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</si>
  <si>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Электроэнергия на лестничное освещение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</si>
  <si>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</si>
  <si>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</si>
  <si>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</si>
  <si>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Санитарная очистка кровли</t>
  </si>
  <si>
    <t>2.Затраты по управлению многоквартиным домом</t>
  </si>
  <si>
    <t>3.Текущий ремонт общего имущества</t>
  </si>
  <si>
    <t>4.Вывоз и утилизация ТБО</t>
  </si>
  <si>
    <t>ВСЕГО</t>
  </si>
  <si>
    <t>Уменьшена плата старшему  по дому</t>
  </si>
  <si>
    <t>Директор ООО УК "Жилсервис"</t>
  </si>
  <si>
    <t xml:space="preserve">Главный бухгалтер </t>
  </si>
  <si>
    <t>многоквартирному дому по адресу ул. Ушакова,3  за 2013 год</t>
  </si>
  <si>
    <t>ИТОГО</t>
  </si>
  <si>
    <t>С.П.Черенев</t>
  </si>
  <si>
    <t>Т.А.Станкевич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</si>
</sst>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22" workbookViewId="0">
      <selection activeCell="H44" sqref="H44"/>
    </sheetView>
  </sheetViews>
  <sheetFormatPr defaultRowHeight="15" x14ac:dyDescent="0.25"/>
  <sheetData>
    <row r="1" spans="1:9" ht="15.75" x14ac:dyDescent="0.25">
      <c r="A1" s="1"/>
      <c r="B1" s="1"/>
      <c r="C1" s="1" t="s">
        <v>0</v>
      </c>
      <c r="D1" s="1"/>
      <c r="E1" s="1"/>
      <c r="F1" s="1"/>
      <c r="G1" s="1"/>
      <c r="H1" s="1"/>
      <c r="I1" s="1"/>
    </row>
    <row r="2" spans="1:9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2" t="s">
        <v>36</v>
      </c>
      <c r="B3" s="2"/>
      <c r="C3" s="2"/>
      <c r="D3" s="2"/>
      <c r="E3" s="2"/>
      <c r="F3" s="2"/>
      <c r="G3" s="2"/>
      <c r="H3" s="2"/>
      <c r="I3" s="2"/>
    </row>
    <row r="5" spans="1:9" x14ac:dyDescent="0.25">
      <c r="A5" s="3" t="s">
        <v>2</v>
      </c>
      <c r="B5" s="4"/>
      <c r="C5" s="4"/>
      <c r="D5" s="5"/>
      <c r="E5" s="3" t="s">
        <v>3</v>
      </c>
      <c r="F5" s="4"/>
      <c r="G5" s="4"/>
      <c r="H5" s="4"/>
      <c r="I5" s="5"/>
    </row>
    <row r="6" spans="1:9" x14ac:dyDescent="0.25">
      <c r="A6" s="6" t="s">
        <v>4</v>
      </c>
      <c r="B6" s="7"/>
      <c r="C6" s="7"/>
      <c r="D6" s="8"/>
      <c r="E6" s="3">
        <v>266.39999999999998</v>
      </c>
      <c r="F6" s="4"/>
      <c r="G6" s="4"/>
      <c r="H6" s="4"/>
      <c r="I6" s="5"/>
    </row>
    <row r="7" spans="1:9" x14ac:dyDescent="0.25">
      <c r="A7" s="9" t="s">
        <v>5</v>
      </c>
      <c r="B7" s="10"/>
      <c r="C7" s="10"/>
      <c r="D7" s="11"/>
      <c r="E7" s="3">
        <v>0</v>
      </c>
      <c r="F7" s="4"/>
      <c r="G7" s="4"/>
      <c r="H7" s="4"/>
      <c r="I7" s="4"/>
    </row>
    <row r="8" spans="1:9" x14ac:dyDescent="0.25">
      <c r="A8" s="12"/>
      <c r="B8" s="13"/>
      <c r="C8" s="14"/>
      <c r="D8" s="15" t="s">
        <v>6</v>
      </c>
      <c r="E8" s="16"/>
      <c r="F8" s="15" t="s">
        <v>7</v>
      </c>
      <c r="G8" s="16"/>
      <c r="H8" s="15" t="s">
        <v>8</v>
      </c>
      <c r="I8" s="16"/>
    </row>
    <row r="9" spans="1:9" x14ac:dyDescent="0.25">
      <c r="A9" s="17"/>
      <c r="B9" s="18"/>
      <c r="C9" s="19"/>
      <c r="D9" s="20"/>
      <c r="E9" s="21"/>
      <c r="F9" s="20"/>
      <c r="G9" s="21"/>
      <c r="H9" s="20"/>
      <c r="I9" s="21"/>
    </row>
    <row r="10" spans="1:9" x14ac:dyDescent="0.25">
      <c r="A10" s="22" t="s">
        <v>9</v>
      </c>
      <c r="B10" s="23"/>
      <c r="C10" s="24"/>
      <c r="D10" s="3">
        <v>-21631.74</v>
      </c>
      <c r="E10" s="5"/>
      <c r="F10" s="3">
        <v>23908.74</v>
      </c>
      <c r="G10" s="5"/>
      <c r="H10" s="3">
        <f>D10+F10</f>
        <v>2277</v>
      </c>
      <c r="I10" s="5"/>
    </row>
    <row r="11" spans="1:9" x14ac:dyDescent="0.25">
      <c r="A11" s="22" t="s">
        <v>10</v>
      </c>
      <c r="B11" s="23"/>
      <c r="C11" s="24"/>
      <c r="D11" s="3">
        <v>35971.56</v>
      </c>
      <c r="E11" s="5"/>
      <c r="F11" s="3">
        <v>7368.66</v>
      </c>
      <c r="G11" s="5"/>
      <c r="H11" s="3">
        <f>D11+F11</f>
        <v>43340.22</v>
      </c>
      <c r="I11" s="5"/>
    </row>
    <row r="12" spans="1:9" x14ac:dyDescent="0.25">
      <c r="A12" s="25" t="s">
        <v>11</v>
      </c>
      <c r="B12" s="26"/>
      <c r="C12" s="27"/>
      <c r="D12" s="28">
        <v>35144.870000000003</v>
      </c>
      <c r="E12" s="29"/>
      <c r="F12" s="28">
        <v>7255.59</v>
      </c>
      <c r="G12" s="29"/>
      <c r="H12" s="28">
        <f>D12+F12</f>
        <v>42400.460000000006</v>
      </c>
      <c r="I12" s="29"/>
    </row>
    <row r="13" spans="1:9" x14ac:dyDescent="0.25">
      <c r="A13" s="30"/>
      <c r="B13" s="31"/>
      <c r="C13" s="32"/>
      <c r="D13" s="33"/>
      <c r="E13" s="34"/>
      <c r="F13" s="33"/>
      <c r="G13" s="34"/>
      <c r="H13" s="33"/>
      <c r="I13" s="34"/>
    </row>
    <row r="14" spans="1:9" x14ac:dyDescent="0.25">
      <c r="A14" s="35" t="s">
        <v>12</v>
      </c>
      <c r="B14" s="36"/>
      <c r="C14" s="37"/>
      <c r="D14" s="28"/>
      <c r="E14" s="29"/>
      <c r="F14" s="28">
        <v>0</v>
      </c>
      <c r="G14" s="29"/>
      <c r="H14" s="28">
        <f>D14+F14</f>
        <v>0</v>
      </c>
      <c r="I14" s="29"/>
    </row>
    <row r="15" spans="1:9" x14ac:dyDescent="0.25">
      <c r="A15" s="38"/>
      <c r="B15" s="39"/>
      <c r="C15" s="40"/>
      <c r="D15" s="41"/>
      <c r="E15" s="42"/>
      <c r="F15" s="41"/>
      <c r="G15" s="42"/>
      <c r="H15" s="41"/>
      <c r="I15" s="42"/>
    </row>
    <row r="16" spans="1:9" x14ac:dyDescent="0.25">
      <c r="A16" s="43"/>
      <c r="B16" s="44"/>
      <c r="C16" s="45"/>
      <c r="D16" s="33"/>
      <c r="E16" s="34"/>
      <c r="F16" s="33"/>
      <c r="G16" s="34"/>
      <c r="H16" s="33"/>
      <c r="I16" s="34"/>
    </row>
    <row r="17" spans="1:9" x14ac:dyDescent="0.25">
      <c r="A17" s="22" t="s">
        <v>13</v>
      </c>
      <c r="B17" s="23"/>
      <c r="C17" s="24"/>
      <c r="D17" s="3">
        <v>47175.93</v>
      </c>
      <c r="E17" s="5"/>
      <c r="F17" s="3"/>
      <c r="G17" s="5"/>
      <c r="H17" s="3">
        <f>D17+F17</f>
        <v>47175.93</v>
      </c>
      <c r="I17" s="5"/>
    </row>
    <row r="18" spans="1:9" x14ac:dyDescent="0.25">
      <c r="A18" s="22" t="s">
        <v>14</v>
      </c>
      <c r="B18" s="23"/>
      <c r="C18" s="24"/>
      <c r="D18" s="3">
        <f>D10+D11+D14-D17</f>
        <v>-32836.11</v>
      </c>
      <c r="E18" s="5"/>
      <c r="F18" s="3">
        <f>F10+F11+F14-F17</f>
        <v>31277.4</v>
      </c>
      <c r="G18" s="5"/>
      <c r="H18" s="3">
        <f>D18+F18</f>
        <v>-1558.7099999999991</v>
      </c>
      <c r="I18" s="5"/>
    </row>
    <row r="19" spans="1:9" x14ac:dyDescent="0.25">
      <c r="A19" s="22" t="s">
        <v>15</v>
      </c>
      <c r="B19" s="23"/>
      <c r="C19" s="24"/>
      <c r="D19" s="3">
        <v>40.4</v>
      </c>
      <c r="E19" s="5"/>
      <c r="F19" s="3">
        <v>2.12</v>
      </c>
      <c r="G19" s="5"/>
      <c r="H19" s="3">
        <f>D19+F19</f>
        <v>42.519999999999996</v>
      </c>
      <c r="I19" s="5"/>
    </row>
    <row r="20" spans="1:9" x14ac:dyDescent="0.25">
      <c r="A20" s="46"/>
      <c r="B20" s="46"/>
      <c r="C20" s="46"/>
      <c r="D20" s="47"/>
      <c r="E20" s="47"/>
      <c r="F20" s="47"/>
      <c r="G20" s="47"/>
      <c r="H20" s="47"/>
      <c r="I20" s="47"/>
    </row>
    <row r="21" spans="1:9" x14ac:dyDescent="0.25">
      <c r="A21" s="48" t="s">
        <v>16</v>
      </c>
      <c r="B21" s="49"/>
      <c r="C21" s="49"/>
      <c r="D21" s="49"/>
      <c r="E21" s="50"/>
      <c r="F21" s="3" t="s">
        <v>17</v>
      </c>
      <c r="G21" s="4"/>
      <c r="H21" s="4"/>
      <c r="I21" s="5"/>
    </row>
    <row r="22" spans="1:9" x14ac:dyDescent="0.25">
      <c r="A22" s="51"/>
      <c r="B22" s="52"/>
      <c r="C22" s="52"/>
      <c r="D22" s="52"/>
      <c r="E22" s="53"/>
      <c r="F22" s="15" t="s">
        <v>18</v>
      </c>
      <c r="G22" s="16"/>
      <c r="H22" s="15" t="s">
        <v>19</v>
      </c>
      <c r="I22" s="16"/>
    </row>
    <row r="23" spans="1:9" x14ac:dyDescent="0.25">
      <c r="A23" s="51"/>
      <c r="B23" s="52"/>
      <c r="C23" s="52"/>
      <c r="D23" s="52"/>
      <c r="E23" s="53"/>
      <c r="F23" s="54"/>
      <c r="G23" s="55"/>
      <c r="H23" s="54"/>
      <c r="I23" s="55"/>
    </row>
    <row r="24" spans="1:9" x14ac:dyDescent="0.25">
      <c r="A24" s="56" t="s">
        <v>20</v>
      </c>
      <c r="B24" s="57"/>
      <c r="C24" s="57"/>
      <c r="D24" s="57"/>
      <c r="E24" s="58"/>
      <c r="F24" s="59">
        <f>F25+F26+F27+F28+F29+F30+F31+F32</f>
        <v>25910.063999999998</v>
      </c>
      <c r="G24" s="60"/>
      <c r="H24" s="3">
        <f>H25+H26+H27+H28+H29+H30</f>
        <v>25954.100000000002</v>
      </c>
      <c r="I24" s="5"/>
    </row>
    <row r="25" spans="1:9" x14ac:dyDescent="0.25">
      <c r="A25" s="61" t="s">
        <v>21</v>
      </c>
      <c r="B25" s="62"/>
      <c r="C25" s="62"/>
      <c r="D25" s="62"/>
      <c r="E25" s="63"/>
      <c r="F25" s="64">
        <f>0.73*12*E6</f>
        <v>2333.6639999999998</v>
      </c>
      <c r="G25" s="65"/>
      <c r="H25" s="33">
        <v>2397.39</v>
      </c>
      <c r="I25" s="34"/>
    </row>
    <row r="26" spans="1:9" x14ac:dyDescent="0.25">
      <c r="A26" s="43" t="s">
        <v>22</v>
      </c>
      <c r="B26" s="44"/>
      <c r="C26" s="44"/>
      <c r="D26" s="44"/>
      <c r="E26" s="45"/>
      <c r="F26" s="59">
        <f>0.22*12*E6</f>
        <v>703.29599999999994</v>
      </c>
      <c r="G26" s="60"/>
      <c r="H26" s="3">
        <v>1539.57</v>
      </c>
      <c r="I26" s="5"/>
    </row>
    <row r="27" spans="1:9" x14ac:dyDescent="0.25">
      <c r="A27" s="22" t="s">
        <v>23</v>
      </c>
      <c r="B27" s="23"/>
      <c r="C27" s="23"/>
      <c r="D27" s="23"/>
      <c r="E27" s="24"/>
      <c r="F27" s="59">
        <f>1.1*12*E6</f>
        <v>3516.48</v>
      </c>
      <c r="G27" s="60"/>
      <c r="H27" s="3">
        <v>639.05999999999995</v>
      </c>
      <c r="I27" s="5"/>
    </row>
    <row r="28" spans="1:9" x14ac:dyDescent="0.25">
      <c r="A28" s="22" t="s">
        <v>24</v>
      </c>
      <c r="B28" s="23"/>
      <c r="C28" s="23"/>
      <c r="D28" s="23"/>
      <c r="E28" s="24"/>
      <c r="F28" s="59">
        <f>0.19*9*E6+0.35*3*E6</f>
        <v>735.2639999999999</v>
      </c>
      <c r="G28" s="60"/>
      <c r="H28" s="3">
        <v>2881.8</v>
      </c>
      <c r="I28" s="5"/>
    </row>
    <row r="29" spans="1:9" x14ac:dyDescent="0.25">
      <c r="A29" s="22" t="s">
        <v>25</v>
      </c>
      <c r="B29" s="23"/>
      <c r="C29" s="23"/>
      <c r="D29" s="23"/>
      <c r="E29" s="24"/>
      <c r="F29" s="59">
        <f>2.64*9*E6+2.95*3*E6</f>
        <v>8687.3040000000001</v>
      </c>
      <c r="G29" s="60"/>
      <c r="H29" s="3">
        <v>11187.62</v>
      </c>
      <c r="I29" s="5"/>
    </row>
    <row r="30" spans="1:9" x14ac:dyDescent="0.25">
      <c r="A30" s="22" t="s">
        <v>26</v>
      </c>
      <c r="B30" s="23"/>
      <c r="C30" s="23"/>
      <c r="D30" s="23"/>
      <c r="E30" s="24"/>
      <c r="F30" s="59">
        <f>2.22*9*E6+2.49*3*E6</f>
        <v>7312.6799999999994</v>
      </c>
      <c r="G30" s="60"/>
      <c r="H30" s="3">
        <v>7308.66</v>
      </c>
      <c r="I30" s="5"/>
    </row>
    <row r="31" spans="1:9" x14ac:dyDescent="0.25">
      <c r="A31" s="22" t="s">
        <v>27</v>
      </c>
      <c r="B31" s="23"/>
      <c r="C31" s="23"/>
      <c r="D31" s="23"/>
      <c r="E31" s="24"/>
      <c r="F31" s="59">
        <f>0.23*3*E6</f>
        <v>183.816</v>
      </c>
      <c r="G31" s="60"/>
      <c r="H31" s="3"/>
      <c r="I31" s="5"/>
    </row>
    <row r="32" spans="1:9" x14ac:dyDescent="0.25">
      <c r="A32" s="22" t="s">
        <v>28</v>
      </c>
      <c r="B32" s="23"/>
      <c r="C32" s="23"/>
      <c r="D32" s="23"/>
      <c r="E32" s="24"/>
      <c r="F32" s="59">
        <f>0.74*9*E6+0.83*3*E6</f>
        <v>2437.56</v>
      </c>
      <c r="G32" s="60"/>
      <c r="H32" s="3"/>
      <c r="I32" s="5"/>
    </row>
    <row r="33" spans="1:9" x14ac:dyDescent="0.25">
      <c r="A33" s="22" t="s">
        <v>29</v>
      </c>
      <c r="B33" s="23"/>
      <c r="C33" s="23"/>
      <c r="D33" s="23"/>
      <c r="E33" s="24"/>
      <c r="F33" s="59">
        <f>2.44*9*E6+2.73*3*E6</f>
        <v>8031.9599999999991</v>
      </c>
      <c r="G33" s="60"/>
      <c r="H33" s="3">
        <v>8031.99</v>
      </c>
      <c r="I33" s="5"/>
    </row>
    <row r="34" spans="1:9" x14ac:dyDescent="0.25">
      <c r="A34" s="22" t="s">
        <v>30</v>
      </c>
      <c r="B34" s="23"/>
      <c r="C34" s="23"/>
      <c r="D34" s="23"/>
      <c r="E34" s="24"/>
      <c r="F34" s="59">
        <f>1.44*9*E6+1.47*3*E6</f>
        <v>4627.3679999999995</v>
      </c>
      <c r="G34" s="60"/>
      <c r="H34" s="3">
        <v>13189.84</v>
      </c>
      <c r="I34" s="5"/>
    </row>
    <row r="35" spans="1:9" x14ac:dyDescent="0.25">
      <c r="A35" s="22" t="s">
        <v>31</v>
      </c>
      <c r="B35" s="23"/>
      <c r="C35" s="23"/>
      <c r="D35" s="23"/>
      <c r="E35" s="24"/>
      <c r="F35" s="59">
        <f>0.86*9*E6+0.96*3*E6</f>
        <v>2829.1679999999997</v>
      </c>
      <c r="G35" s="60"/>
      <c r="H35" s="59">
        <f>F35*1.015</f>
        <v>2871.6055199999992</v>
      </c>
      <c r="I35" s="60"/>
    </row>
    <row r="36" spans="1:9" x14ac:dyDescent="0.25">
      <c r="A36" s="22"/>
      <c r="B36" s="23"/>
      <c r="C36" s="23"/>
      <c r="D36" s="23"/>
      <c r="E36" s="24"/>
      <c r="F36" s="3"/>
      <c r="G36" s="5"/>
      <c r="H36" s="3"/>
      <c r="I36" s="5"/>
    </row>
    <row r="37" spans="1:9" x14ac:dyDescent="0.25">
      <c r="A37" s="22" t="s">
        <v>37</v>
      </c>
      <c r="B37" s="23"/>
      <c r="C37" s="23"/>
      <c r="D37" s="23"/>
      <c r="E37" s="24"/>
      <c r="F37" s="59">
        <f>F24+F33+F34+F35+F36</f>
        <v>41398.559999999998</v>
      </c>
      <c r="G37" s="5"/>
      <c r="H37" s="59">
        <f>H24+H33+H34+H35+H36+H32</f>
        <v>50047.535520000005</v>
      </c>
      <c r="I37" s="5"/>
    </row>
    <row r="38" spans="1:9" x14ac:dyDescent="0.25">
      <c r="A38" s="22" t="s">
        <v>33</v>
      </c>
      <c r="B38" s="23"/>
      <c r="C38" s="23"/>
      <c r="D38" s="23"/>
      <c r="E38" s="24"/>
      <c r="F38" s="3">
        <v>2597.88</v>
      </c>
      <c r="G38" s="5"/>
      <c r="H38" s="59"/>
      <c r="I38" s="5"/>
    </row>
    <row r="39" spans="1:9" x14ac:dyDescent="0.25">
      <c r="A39" s="22" t="s">
        <v>32</v>
      </c>
      <c r="B39" s="23"/>
      <c r="C39" s="23"/>
      <c r="D39" s="23"/>
      <c r="E39" s="24"/>
      <c r="F39" s="59">
        <f>F37-F38</f>
        <v>38800.68</v>
      </c>
      <c r="G39" s="5"/>
      <c r="H39" s="3"/>
      <c r="I39" s="5"/>
    </row>
    <row r="40" spans="1:9" x14ac:dyDescent="0.25">
      <c r="A40" s="22"/>
      <c r="B40" s="23"/>
      <c r="C40" s="23"/>
      <c r="D40" s="23"/>
      <c r="E40" s="24"/>
      <c r="F40" s="3"/>
      <c r="G40" s="5"/>
      <c r="H40" s="3"/>
      <c r="I40" s="5"/>
    </row>
    <row r="42" spans="1:9" x14ac:dyDescent="0.25">
      <c r="A42" t="s">
        <v>34</v>
      </c>
      <c r="H42" s="66" t="s">
        <v>38</v>
      </c>
      <c r="I42" s="66"/>
    </row>
    <row r="43" spans="1:9" x14ac:dyDescent="0.25">
      <c r="A43" t="s">
        <v>35</v>
      </c>
      <c r="H43" s="66" t="s">
        <v>39</v>
      </c>
      <c r="I43" s="66"/>
    </row>
  </sheetData>
  <mergeCells count="96">
    <mergeCell ref="H42:I42"/>
    <mergeCell ref="H43:I43"/>
    <mergeCell ref="A39:E39"/>
    <mergeCell ref="F39:G39"/>
    <mergeCell ref="H39:I39"/>
    <mergeCell ref="A40:E40"/>
    <mergeCell ref="F40:G40"/>
    <mergeCell ref="H40:I40"/>
    <mergeCell ref="A37:E37"/>
    <mergeCell ref="F37:G37"/>
    <mergeCell ref="H37:I37"/>
    <mergeCell ref="A38:E38"/>
    <mergeCell ref="F38:G38"/>
    <mergeCell ref="H38:I38"/>
    <mergeCell ref="A35:E35"/>
    <mergeCell ref="F35:G35"/>
    <mergeCell ref="H35:I35"/>
    <mergeCell ref="A36:E36"/>
    <mergeCell ref="F36:G36"/>
    <mergeCell ref="H36:I36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9:E29"/>
    <mergeCell ref="F29:G29"/>
    <mergeCell ref="H29:I29"/>
    <mergeCell ref="A30:E30"/>
    <mergeCell ref="F30:G30"/>
    <mergeCell ref="H30:I30"/>
    <mergeCell ref="A27:E27"/>
    <mergeCell ref="F27:G27"/>
    <mergeCell ref="H27:I27"/>
    <mergeCell ref="A28:E28"/>
    <mergeCell ref="F28:G28"/>
    <mergeCell ref="H28:I28"/>
    <mergeCell ref="A25:E25"/>
    <mergeCell ref="F25:G25"/>
    <mergeCell ref="H25:I25"/>
    <mergeCell ref="A26:E26"/>
    <mergeCell ref="F26:G26"/>
    <mergeCell ref="H26:I26"/>
    <mergeCell ref="A21:E23"/>
    <mergeCell ref="F21:I21"/>
    <mergeCell ref="F22:G23"/>
    <mergeCell ref="H22:I23"/>
    <mergeCell ref="A24:E24"/>
    <mergeCell ref="F24:G24"/>
    <mergeCell ref="H24:I24"/>
    <mergeCell ref="A18:C18"/>
    <mergeCell ref="D18:E18"/>
    <mergeCell ref="F18:G18"/>
    <mergeCell ref="H18:I18"/>
    <mergeCell ref="A19:C19"/>
    <mergeCell ref="D19:E19"/>
    <mergeCell ref="F19:G19"/>
    <mergeCell ref="H19:I19"/>
    <mergeCell ref="A14:C16"/>
    <mergeCell ref="D14:E16"/>
    <mergeCell ref="F14:G16"/>
    <mergeCell ref="H14:I16"/>
    <mergeCell ref="A17:C17"/>
    <mergeCell ref="D17:E17"/>
    <mergeCell ref="F17:G17"/>
    <mergeCell ref="H17:I17"/>
    <mergeCell ref="A11:C11"/>
    <mergeCell ref="D11:E11"/>
    <mergeCell ref="F11:G11"/>
    <mergeCell ref="H11:I11"/>
    <mergeCell ref="A12:C13"/>
    <mergeCell ref="D12:E13"/>
    <mergeCell ref="F12:G13"/>
    <mergeCell ref="H12:I13"/>
    <mergeCell ref="A7:D7"/>
    <mergeCell ref="E7:I7"/>
    <mergeCell ref="D8:E9"/>
    <mergeCell ref="F8:G9"/>
    <mergeCell ref="H8:I9"/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2014-01-20T11:50:25Z</dcterms:modified>
</cp:coreProperties>
</file>